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rmationfarp.sharepoint.com/sites/SecrtariatFARP/Documents partages/6. CURSUS/6.2 ASPEA/1_CURSUS ASPEA-FARP 2025/1. CSF/"/>
    </mc:Choice>
  </mc:AlternateContent>
  <xr:revisionPtr revIDLastSave="0" documentId="8_{6CAFBF79-5DF6-B846-855E-E97992447A0A}" xr6:coauthVersionLast="47" xr6:coauthVersionMax="47" xr10:uidLastSave="{00000000-0000-0000-0000-000000000000}"/>
  <bookViews>
    <workbookView xWindow="8280" yWindow="600" windowWidth="29000" windowHeight="19540" xr2:uid="{2556B7D1-8065-A84A-9D02-AED578753CA3}"/>
  </bookViews>
  <sheets>
    <sheet name="Séminaires FARP" sheetId="5" r:id="rId1"/>
    <sheet name="Conférences FARP" sheetId="8" r:id="rId2"/>
    <sheet name="Modules FARP FEA" sheetId="6" r:id="rId3"/>
    <sheet name="Supervision FARP" sheetId="2" r:id="rId4"/>
    <sheet name="Autres instituts" sheetId="9" r:id="rId5"/>
  </sheets>
  <definedNames>
    <definedName name="_xlnm._FilterDatabase" localSheetId="1" hidden="1">'Conférences FARP'!$A$4:$J$4</definedName>
    <definedName name="_xlnm._FilterDatabase" localSheetId="0" hidden="1">'Séminaires FARP'!$A$4:$M$58</definedName>
    <definedName name="_xlnm.Print_Area" localSheetId="0">'Séminaires FARP'!$A$4:$L$112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7" i="5" l="1"/>
  <c r="C107" i="5"/>
  <c r="D107" i="5"/>
  <c r="E107" i="5"/>
  <c r="B107" i="5"/>
  <c r="C60" i="5" l="1"/>
  <c r="F60" i="5"/>
  <c r="B22" i="6"/>
  <c r="B13" i="6"/>
  <c r="B5" i="6"/>
  <c r="H33" i="6"/>
  <c r="C22" i="6"/>
  <c r="D22" i="6"/>
  <c r="E22" i="6"/>
  <c r="F22" i="6"/>
  <c r="G22" i="6"/>
  <c r="D13" i="6"/>
  <c r="E13" i="6"/>
  <c r="F13" i="6"/>
  <c r="G13" i="6"/>
  <c r="D5" i="6"/>
  <c r="E5" i="6"/>
  <c r="E33" i="6" s="1"/>
  <c r="F5" i="6"/>
  <c r="G5" i="6"/>
  <c r="G33" i="6" s="1"/>
  <c r="C5" i="6"/>
  <c r="F33" i="6" l="1"/>
  <c r="D33" i="6"/>
  <c r="C35" i="6"/>
  <c r="D37" i="6"/>
  <c r="E37" i="6"/>
  <c r="F37" i="6"/>
  <c r="G37" i="6"/>
  <c r="C37" i="6"/>
  <c r="D36" i="6"/>
  <c r="E36" i="6"/>
  <c r="F36" i="6"/>
  <c r="G36" i="6"/>
  <c r="E35" i="6"/>
  <c r="F35" i="6"/>
  <c r="G35" i="6"/>
  <c r="D35" i="6"/>
  <c r="E60" i="5"/>
  <c r="B60" i="5"/>
  <c r="A83" i="5"/>
  <c r="E100" i="5" l="1"/>
  <c r="B73" i="5"/>
  <c r="C73" i="5"/>
  <c r="B68" i="5"/>
  <c r="D86" i="5"/>
  <c r="B86" i="5"/>
  <c r="E99" i="5"/>
  <c r="D31" i="5"/>
  <c r="D60" i="5" s="1"/>
  <c r="G60" i="5" l="1"/>
  <c r="G107" i="5" l="1"/>
  <c r="C13" i="6"/>
  <c r="C36" i="6"/>
  <c r="C33" i="6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<sst xmlns="http://schemas.openxmlformats.org/spreadsheetml/2006/main" count="796" uniqueCount="439">
  <si>
    <t>Durée</t>
  </si>
  <si>
    <t>Orientation</t>
  </si>
  <si>
    <t>Référence</t>
  </si>
  <si>
    <t>Titre</t>
  </si>
  <si>
    <t>Formateur</t>
  </si>
  <si>
    <t>Lieu</t>
  </si>
  <si>
    <t>Psychologie enfant-adolescent</t>
  </si>
  <si>
    <t>❍</t>
  </si>
  <si>
    <t>P-100IGL</t>
  </si>
  <si>
    <t>Initiation au WPPSI-IV : théorie, passation et interprétation</t>
  </si>
  <si>
    <t>Carlos Iglesias</t>
  </si>
  <si>
    <t>Lausanne</t>
  </si>
  <si>
    <t>P-101IGL</t>
  </si>
  <si>
    <t>Initiation au WISC-V : théorie, passation et interprétation</t>
  </si>
  <si>
    <t>P-103RIM</t>
  </si>
  <si>
    <t>La Figure de Rey : un incontournable dans le bilan chez l’enfant et l’adolescent</t>
  </si>
  <si>
    <t>Jérôme Rime</t>
  </si>
  <si>
    <t>P-104RIM</t>
  </si>
  <si>
    <t>Initiation à la batterie d'évaluation des fonctions exécutives FEE : de la passation à l'interprétation</t>
  </si>
  <si>
    <t>P-105RIM</t>
  </si>
  <si>
    <t>Familiarisation à l’utilisation de la batterie NEPSY-II</t>
  </si>
  <si>
    <t>P-140BOD</t>
  </si>
  <si>
    <t>Bilan psychologique : signes d’alerte de troubles spécifiques des apprentissages</t>
  </si>
  <si>
    <t>Priska Bodmer</t>
  </si>
  <si>
    <t>8 (+7SV)</t>
  </si>
  <si>
    <t>P-140CRO</t>
  </si>
  <si>
    <t>Regard neuropsychologique sur les fonctions attentionnelles, exécutives et mnésiques, chez l'enfant et l'adolescent : théorie, évaluation et pistes d'aide</t>
  </si>
  <si>
    <t>Stéphany Cronel-Ohayon</t>
  </si>
  <si>
    <t>P-142FRE</t>
  </si>
  <si>
    <t>Introduction au test de Patte-Noire</t>
  </si>
  <si>
    <t>Christine Frédérick-Libon</t>
  </si>
  <si>
    <t>P-143DAN</t>
  </si>
  <si>
    <t>Status clinique et psychopathologie de l'enfant</t>
  </si>
  <si>
    <t>Giusi Daniele</t>
  </si>
  <si>
    <t>P-144VIA</t>
  </si>
  <si>
    <t>Psychopathologie du développement</t>
  </si>
  <si>
    <t>Luigi Viandante</t>
  </si>
  <si>
    <t>Psychodiagnostic de l'enfant et de l'adolescent (Rorschach / TAT-CAT / WISC-V) - Module 1</t>
  </si>
  <si>
    <t>Stéphane Liard</t>
  </si>
  <si>
    <t>P-146LIA</t>
  </si>
  <si>
    <t>Psychodiagnostic de l'enfant et de l'adolescent (Rorschach / TAT-CAT / WISC-V) - Module 2</t>
  </si>
  <si>
    <t>P-147FRE</t>
  </si>
  <si>
    <t>P-148POR</t>
  </si>
  <si>
    <t>Le dessin (libre et de famille) dans la consultation et le bilan psychologique de l’enfant</t>
  </si>
  <si>
    <t>Isabelle Porchet Vasiu</t>
  </si>
  <si>
    <t>P-149JAN</t>
  </si>
  <si>
    <t>Le bilan psychologique avec l'enfant et l'adolescent HPI</t>
  </si>
  <si>
    <t>Claudia Jankech-Caretta</t>
  </si>
  <si>
    <t>Vidéoconférence</t>
  </si>
  <si>
    <t>P-150LIA</t>
  </si>
  <si>
    <t>Restitution du bilan psychologique et rédaction de rapport (enfant-adolescent)</t>
  </si>
  <si>
    <t>Luigi Viandante / Stéphane Liard</t>
  </si>
  <si>
    <t>P-160BON</t>
  </si>
  <si>
    <t>Le·la psychologue scolaire : un trait d'union entre l'enseignant·e et les parents quand l'enfant est en échec</t>
  </si>
  <si>
    <t>Michelle Bonardi-Petraglio</t>
  </si>
  <si>
    <t>P-161BON</t>
  </si>
  <si>
    <t>Les difficultés mathématiques des enfants de 6 à 10 ans</t>
  </si>
  <si>
    <t>P-170CCA</t>
  </si>
  <si>
    <t>Défis des enfants présentant un Trouble du Spectre de l’Autisme (TSA) en classe ordinaire : stratégies et interventions pour une intégration scolaire réussie</t>
  </si>
  <si>
    <t>Delphine Vuattoux / Alexis Le Corre</t>
  </si>
  <si>
    <t>P-173ROB</t>
  </si>
  <si>
    <t>Je gère mon stress : je pense avec les fesses !</t>
  </si>
  <si>
    <t>François Robert / Carlos Iglesias</t>
  </si>
  <si>
    <t>Accompagner les parents de jeunes enfants avec Trouble du Spectre de l'Autisme (TSA)</t>
  </si>
  <si>
    <t>P-180VUS</t>
  </si>
  <si>
    <t>Les troubles alimentaires  : séminaire théorico-clinique</t>
  </si>
  <si>
    <t>Sophie Vust</t>
  </si>
  <si>
    <t>Psychologie clinique</t>
  </si>
  <si>
    <t>P-300IGL</t>
  </si>
  <si>
    <t>Initiation à la WAIS-IV : théorie et passation - Module 1</t>
  </si>
  <si>
    <t>P-301LIA</t>
  </si>
  <si>
    <t>Initiation à la WAIS-IV : approche psychopathologique - Module 2</t>
  </si>
  <si>
    <t>P-341KAT</t>
  </si>
  <si>
    <t>La libre réalisation de l’arbre généalogique : une médiation projective pour explorer la transmission psychique entre les générations</t>
  </si>
  <si>
    <t>Muriel Katz-Gilbert</t>
  </si>
  <si>
    <t>P-350CCA</t>
  </si>
  <si>
    <t>Trouble du Spectre de l’Autisme : détection et orientation vers le diagnostic, signes évocateurs de la petite enfance à l’âge adulte</t>
  </si>
  <si>
    <t>Delphine Vuattoux / Chloé Peter</t>
  </si>
  <si>
    <t>P-352FRO</t>
  </si>
  <si>
    <t>Trouble du Spectre de l’Autisme (TSA) :  quelles interventions pour les psychologues ?</t>
  </si>
  <si>
    <t>Coralie Froidevaux</t>
  </si>
  <si>
    <t>P-360CAL</t>
  </si>
  <si>
    <t>Périnatalité : la traversée de la grossesse et de l'accouchement</t>
  </si>
  <si>
    <t>Sabine Caloz / Céline Dessarzin</t>
  </si>
  <si>
    <t>92/36</t>
  </si>
  <si>
    <t>Psychothérapie : général</t>
  </si>
  <si>
    <t>P-400PCD</t>
  </si>
  <si>
    <t>Charlotte Du Bois Kellerhals / Arnaud Lebet</t>
  </si>
  <si>
    <t>Genève</t>
  </si>
  <si>
    <t>P-412KHO</t>
  </si>
  <si>
    <t>Clinique psychanalytique du traumatisme de guerre et du polytraumatisme chez l'enfant, l'adolescent et l'adulte</t>
  </si>
  <si>
    <t>Dany Khouri-Dahdouh</t>
  </si>
  <si>
    <t>❐</t>
  </si>
  <si>
    <t>P-414CAR</t>
  </si>
  <si>
    <t>Psychothérapie systémique : comment responsabiliser sans culpabiliser</t>
  </si>
  <si>
    <t>Claudio Carneiro</t>
  </si>
  <si>
    <t>P-416DUC</t>
  </si>
  <si>
    <t>Parentification dans la famille, parentification dans la relation thérapeutique,  comprendre et intervenir</t>
  </si>
  <si>
    <t>Catherine Ducommun-Nagy</t>
  </si>
  <si>
    <t>P-417BRU</t>
  </si>
  <si>
    <t>La fratrie dans tous ses états</t>
  </si>
  <si>
    <t>Eliane Brügger Jecker</t>
  </si>
  <si>
    <t>P-418ZIM</t>
  </si>
  <si>
    <t>Laurence Zimmermann</t>
  </si>
  <si>
    <t>P-422WEB</t>
  </si>
  <si>
    <t>Hyperconnectivité et utilisation des écrans comme outils thérapeutiques</t>
  </si>
  <si>
    <t>Niels Weber</t>
  </si>
  <si>
    <t>P-441THA</t>
  </si>
  <si>
    <t>Technique de la consultation thérapeutique de l’enfant</t>
  </si>
  <si>
    <t>Evangelia Thanou Roman</t>
  </si>
  <si>
    <t>P-442ALL</t>
  </si>
  <si>
    <t>Le voyage dans la psychothérapie psychanalytique avec les enfants et adolescent·e·s</t>
  </si>
  <si>
    <t>Julie Allegra</t>
  </si>
  <si>
    <t>P-443DEN</t>
  </si>
  <si>
    <t>Modalités techniques des interventions en psychothérapie psychanalytique des adolescents</t>
  </si>
  <si>
    <t>Gilles Dennler</t>
  </si>
  <si>
    <t>Psychothérapie : couple / famille</t>
  </si>
  <si>
    <t>P-465WEB</t>
  </si>
  <si>
    <t>Ces écrans qui nous (dé)lient : enjeux actuels en thérapie de famille</t>
  </si>
  <si>
    <t>Niels Weber, Jon Schmidt</t>
  </si>
  <si>
    <t>Mireille Délèze</t>
  </si>
  <si>
    <t>△</t>
  </si>
  <si>
    <t>Psychologie d'urgence</t>
  </si>
  <si>
    <t>P-700URG</t>
  </si>
  <si>
    <t>Introduction à la psychologie d’urgence et formation à l’intervention immédiate - Module 1</t>
  </si>
  <si>
    <t>Laurence De Vargas Oddo / Thérèse Cuttelod / Sabrina Alberti /  Nadja Boni / Jessie Nater</t>
  </si>
  <si>
    <t>P-701URG</t>
  </si>
  <si>
    <t>Formation à la psychologie d’urgence : interventions post-immédiates - Module 2</t>
  </si>
  <si>
    <t>P-702URG</t>
  </si>
  <si>
    <t>Formation continue : Soutien d'urgence immédiat et post-immédiat auprès des enfants et des adolescents</t>
  </si>
  <si>
    <t>Autres domaines</t>
  </si>
  <si>
    <t>P-800OAI</t>
  </si>
  <si>
    <t>L’Assurance Invalidité : prise en charge AI pour les mineurs, des mesures médicales à la réadaptation &amp; aide/recommandations pour les rapports médicaux AI - Module 1</t>
  </si>
  <si>
    <t>P-802OAI</t>
  </si>
  <si>
    <t>Assurance Invalidité : mesures de réadaptation pour les mineurs et les adultes &amp; aide/recommandations pour les rapports médicaux AI - Modules 1+2</t>
  </si>
  <si>
    <t>P-803TSA</t>
  </si>
  <si>
    <t>Psychopharmacologie chez l'enfant et l'adolescent : principes de base</t>
  </si>
  <si>
    <t>Sofia Tsaknaki</t>
  </si>
  <si>
    <t>P-810MAT</t>
  </si>
  <si>
    <t>Urgences en psychiatrie : notions élémentaires à l'usage des psychologues</t>
  </si>
  <si>
    <t>Jules Mathys</t>
  </si>
  <si>
    <t>PS-106PRU</t>
  </si>
  <si>
    <t>Formation au PEP-3 (Profil psycho éducatif pour enfant)</t>
  </si>
  <si>
    <t>Marie-Hélène Prud'Homme</t>
  </si>
  <si>
    <t>PS-181LUS</t>
  </si>
  <si>
    <t>Formation au "Programme d’intervention sur les fonctions attentionnelles et métacognitives" (PiFAM)</t>
  </si>
  <si>
    <t>Francine Lussier</t>
  </si>
  <si>
    <t>PS-302PRU</t>
  </si>
  <si>
    <t>Formation au TTAP (Profil d'évaluation de la transition vers la vie adulte)</t>
  </si>
  <si>
    <t>PS-402LOP</t>
  </si>
  <si>
    <t>Formation à la méthode Photolangage® - Module 1</t>
  </si>
  <si>
    <t>Giuseppe Lo Piccolo / Julie Allegra</t>
  </si>
  <si>
    <t>PS-403LOP</t>
  </si>
  <si>
    <t>Photolangage® - primo livello</t>
  </si>
  <si>
    <t xml:space="preserve">Giuseppe Lo Piccolo / Julie Allegra </t>
  </si>
  <si>
    <t>Tessin</t>
  </si>
  <si>
    <t>PS-404LOP</t>
  </si>
  <si>
    <t>Formation à la méthode Photolangage® - Module 2</t>
  </si>
  <si>
    <t>Psychothérapie : enfant-adolescent</t>
  </si>
  <si>
    <t>PS-440FRE</t>
  </si>
  <si>
    <t>PS-444ROS</t>
  </si>
  <si>
    <t>Groupes de compétences sociales : une approche thérapeutique pour les enfants/adolescents souffrant d’un TSA - Module 1</t>
  </si>
  <si>
    <t xml:space="preserve">Hélène Rossetti-Chappuis / Stéphany Cronel-Ohayon                                                                     </t>
  </si>
  <si>
    <t>FPSS</t>
  </si>
  <si>
    <t>S-910SCH</t>
  </si>
  <si>
    <t>Adolescence en quête de sens</t>
  </si>
  <si>
    <t>Jon Schmidt</t>
  </si>
  <si>
    <t>vidéoconférence</t>
  </si>
  <si>
    <t>S-930MAZ</t>
  </si>
  <si>
    <t>Sensibilisation à la violence domestique</t>
  </si>
  <si>
    <t>Tiziana Ducret</t>
  </si>
  <si>
    <t>S-929MAZ</t>
  </si>
  <si>
    <t>Violence : enfants et parentalité</t>
  </si>
  <si>
    <t>S-931DEL</t>
  </si>
  <si>
    <t>Migration et santé mentale : impacts, ressources et outils</t>
  </si>
  <si>
    <t>Total :</t>
  </si>
  <si>
    <t>ASPEA :</t>
  </si>
  <si>
    <t>Techniques projectives en clinique infantile (un thème différent chaque année)</t>
  </si>
  <si>
    <t>Prendre la liberté d'introduire des changements de setting dans les psychothérapies d'adultes et d'adolescents : une nécessité pour faire évoluer certains traitements</t>
  </si>
  <si>
    <t>P-174ROB</t>
  </si>
  <si>
    <t>Je gère mon stress : approfondissement et analyse de cas</t>
  </si>
  <si>
    <t>P-175CCA</t>
  </si>
  <si>
    <t>Chloé Peter / Isabelle Tromme</t>
  </si>
  <si>
    <t>Interprétation du WISC-V et du WPPSI-IV (supervision) : regards neuropsychologique et psychopathologique</t>
  </si>
  <si>
    <t>Stéphane Liard / Stéphany Cronel-Ohayon</t>
  </si>
  <si>
    <t>Formateur·s</t>
  </si>
  <si>
    <t>Unités</t>
  </si>
  <si>
    <t xml:space="preserve">Formation à la pratique du psychodrame psychanalytique en groupe - (formation en 2 ans) </t>
  </si>
  <si>
    <t>Introduction au DDCP (Développement Des Contenants de Pensée de B.Douet)</t>
  </si>
  <si>
    <t>P-446FRE</t>
  </si>
  <si>
    <t>P-464BLA</t>
  </si>
  <si>
    <t>Co-parentalité conflictuelle : comment sortir de l'impasse ?</t>
  </si>
  <si>
    <t>Francine Blanchard</t>
  </si>
  <si>
    <t>S-901STR</t>
  </si>
  <si>
    <t>Sensibilisation au repérage de signes précurseurs de retrait chez le bébé et prise en charge : outils et présentations cliniques</t>
  </si>
  <si>
    <t>Alexandra Strausberg / Marion Seutin</t>
  </si>
  <si>
    <t>S-941PRU</t>
  </si>
  <si>
    <t>Santé mentale et autisme : adapter notre pratique</t>
  </si>
  <si>
    <t>Marie-Hélène Prud'homme</t>
  </si>
  <si>
    <t>COL-STE/PSY</t>
  </si>
  <si>
    <t>Etablir les limites éducatives : soigner la problématique du manque de limites par la guidance parentale</t>
  </si>
  <si>
    <t>Lénaïg Steffens</t>
  </si>
  <si>
    <t>1 Eval. enf-ado</t>
  </si>
  <si>
    <t>2 Eval contexte</t>
  </si>
  <si>
    <t>3 Interv. enf-ado</t>
  </si>
  <si>
    <t>4 Interv. environnement</t>
  </si>
  <si>
    <t>5 Thèmes transversaux</t>
  </si>
  <si>
    <t>pas proposé actuellement</t>
  </si>
  <si>
    <t>validation pour moitié, car formation longue dont le contenu n'est pas spécifique enfant-ado</t>
  </si>
  <si>
    <t>Formateurs OAI et SMR</t>
  </si>
  <si>
    <t>Psychologie périnatale : Comprendre les mécanismes et les enjeux de la santé mentale chez les futurs et nouveaux parents</t>
  </si>
  <si>
    <t>P-141VIA</t>
  </si>
  <si>
    <t>Diagnostic(s) : comment s'y retrouver ?</t>
  </si>
  <si>
    <t>Refus scolaire anxieux : l'arbre qui cache la forêt</t>
  </si>
  <si>
    <t>Yannick Heim / Valentin Offredi</t>
  </si>
  <si>
    <t>Laurence De Vargas Oddo / Thérèse Cuttelod</t>
  </si>
  <si>
    <t>Collaboration multidisciplinaire autour de l'enfant ou de l'adolescent.e : le rôle du-de la psychologue dans les réseaux</t>
  </si>
  <si>
    <t>P-155WEI</t>
  </si>
  <si>
    <t>Clinique du jeune enfant: repères théoriques et pistes d'intervention avec les 0-5 ans</t>
  </si>
  <si>
    <t>P-168DES</t>
  </si>
  <si>
    <t>Les médiations artistiques dans l'accompagnement psychologique des enfants et adolescent.es</t>
  </si>
  <si>
    <t>P-180LEM</t>
  </si>
  <si>
    <t>Introduction à la remédiation cognitive par le jeu</t>
  </si>
  <si>
    <t>P-182RIM</t>
  </si>
  <si>
    <t>P-342KAT</t>
  </si>
  <si>
    <t>La libre réalisation de l’arbre généalogique : approfondissement et présentations cliniques - Module 2</t>
  </si>
  <si>
    <t>P-345VUS</t>
  </si>
  <si>
    <t>Accompagnement et prise en charge psychothérapeutique des adolescents et adultes avec un Trouble du Spectre de l'Autisme (TSA) sans déficience intellectuelle</t>
  </si>
  <si>
    <t>P-355CCA</t>
  </si>
  <si>
    <t>P-361FAU</t>
  </si>
  <si>
    <t>PS-400PCD-WE</t>
  </si>
  <si>
    <t>P-413TIS</t>
  </si>
  <si>
    <t>P-431RHI</t>
  </si>
  <si>
    <t>Prise en charge des enfants et adolescents avec TDA-H et troubles du comportement : approche psychanalytique</t>
  </si>
  <si>
    <t>P-447ACA</t>
  </si>
  <si>
    <t>S-905HEI</t>
  </si>
  <si>
    <t>Approche cognitivo-comportementale chez l'enfant et l'adolescent.es</t>
  </si>
  <si>
    <t>S-915DEL</t>
  </si>
  <si>
    <t>Victime-agresseur : l'identification projective à l'œuvre d'un basculement ?</t>
  </si>
  <si>
    <t>S-931LAW</t>
  </si>
  <si>
    <t>Introduction à la théorie de l'attachement</t>
  </si>
  <si>
    <t>S-939TDU</t>
  </si>
  <si>
    <t>Diagnostic(s) : manuels, types de diagnostics</t>
  </si>
  <si>
    <t>Stéphanie Lauvergeon Lauber</t>
  </si>
  <si>
    <t>Mathieu Renaud</t>
  </si>
  <si>
    <t>Yannick Heim</t>
  </si>
  <si>
    <t xml:space="preserve">Style d'attachement et fonctionnement familial (évaluation) </t>
  </si>
  <si>
    <t xml:space="preserve">Consultation avec l'enfant : jeu, dessin, médiations (dont squiggle) </t>
  </si>
  <si>
    <t>Consultation de l’adolescent·e</t>
  </si>
  <si>
    <t xml:space="preserve">Collaboration pluridisciplinaire dans le contexte scolaire et réseaux </t>
  </si>
  <si>
    <t xml:space="preserve">Harcèlement : évaluation dans le contexte scolaire et intervention </t>
  </si>
  <si>
    <t>Violence domestique et parentalité</t>
  </si>
  <si>
    <t xml:space="preserve">Migration et enjeux culturels </t>
  </si>
  <si>
    <t>Développement normal et pathologique enfant-ado (physiologique, cognitif, mroral, affectif, attachement, langage, …)</t>
  </si>
  <si>
    <t>Investigation clinique : Premier entretien, analyse de la demande, anamnèse, status, rédaction de rapport</t>
  </si>
  <si>
    <t>Techniques d'entretien (gestion du processus de suivi, restitution avec enf-ado/parents/réseau)</t>
  </si>
  <si>
    <t xml:space="preserve">Échelles de Wechsler (WPPSI, WISC, WAIS) : passation, cotation, interprétation </t>
  </si>
  <si>
    <t>P-176WEI</t>
  </si>
  <si>
    <t>P-909HEI</t>
  </si>
  <si>
    <t>Psychologie enfant-adolescent/FPSS</t>
  </si>
  <si>
    <t>Accueillir et comprendre les problématiques religieuses et idéologiques dans l'espace psychothérapeutique</t>
  </si>
  <si>
    <t xml:space="preserve">Gestion de crise et aide immédiate </t>
  </si>
  <si>
    <t xml:space="preserve">Gestion du stress et auto-protection </t>
  </si>
  <si>
    <t>P-145REN</t>
  </si>
  <si>
    <t>Josée Despars</t>
  </si>
  <si>
    <t>Pascal Weinguni/ Sabine Rigoli Regenass</t>
  </si>
  <si>
    <t>Pascal Weinguni</t>
  </si>
  <si>
    <t>Olivia Lempen</t>
  </si>
  <si>
    <t>minimum ASPEA</t>
  </si>
  <si>
    <t>Delphine Vuattoux / Déborah Castiglia</t>
  </si>
  <si>
    <t>Noémie Faure / Natanaëlle Perrion / Laurent Nguyen</t>
  </si>
  <si>
    <t>Psychodrame psychanalytique : week-end de sensibilisation</t>
  </si>
  <si>
    <t>Charlotte Du Bois Kellerhals / Arnaud Lebet / Juan Sepulveda</t>
  </si>
  <si>
    <t>Pascale Tissot</t>
  </si>
  <si>
    <t>Vincent Joris / Camille Gonzales / Jean-Claude Métraux</t>
  </si>
  <si>
    <t>Christine Frédérick-Libon / Nicole Testuz Zanello</t>
  </si>
  <si>
    <t>Alvaro Carballo</t>
  </si>
  <si>
    <t>Cindy Lawrence</t>
  </si>
  <si>
    <t>Total : 500 unités total/ min</t>
  </si>
  <si>
    <t>Année</t>
  </si>
  <si>
    <t>25CONF-ASPEA/A</t>
  </si>
  <si>
    <t>Prévention des troubles du comportement alimentaire (TCA) chez les enfants et les adolescent·e·s : détection, diagnostics, pistes d’intervention</t>
  </si>
  <si>
    <t>Magali Volery</t>
  </si>
  <si>
    <t> 25COL-JUNIER/AGR</t>
  </si>
  <si>
    <t>Les manifestations d’agressivité des enfants (0-10 ans) à la lumière des connaissances scientifiques</t>
  </si>
  <si>
    <t>25COL-JUNIER/EMO</t>
  </si>
  <si>
    <t> Les émotions de l’enfant à la lumière de la science</t>
  </si>
  <si>
    <t>25COL-JUNIER/SOM</t>
  </si>
  <si>
    <t>Le sommeil du jeune enfant (0 à 6 ans) à la lumière des connaissances scientifiques</t>
  </si>
  <si>
    <t>Enrichir sa pratique clinique auprès des enfants et adolescents avec la thérapie d’acceptation et d’engagement (ACT)</t>
  </si>
  <si>
    <t>Psychothérapie en groupe avec des adolescent·e·s : se familiariser avec un protocole issu de la Thérapie d’acceptation et d’engagement (ACT)</t>
  </si>
  <si>
    <t>25COL-ROSE/ACT</t>
  </si>
  <si>
    <t>25COL-ROSE/GPE</t>
  </si>
  <si>
    <t>25COL-FANGET</t>
  </si>
  <si>
    <t> L’affirmation de soi : une méthode de thérapie</t>
  </si>
  <si>
    <t>Frédéric Fanget</t>
  </si>
  <si>
    <t>Isabelle Rose Pascale Amand</t>
  </si>
  <si>
    <t> L'anxiété sociale chez l'enfant et l'adolescent</t>
  </si>
  <si>
    <t>24COL-CUNGI </t>
  </si>
  <si>
    <t>Charly Cungi</t>
  </si>
  <si>
    <t>24COL-DIO/PRO</t>
  </si>
  <si>
    <t>Frédérick Dionne</t>
  </si>
  <si>
    <t>24CONF-ASPEA/A</t>
  </si>
  <si>
    <t>Stéphany Cronel-Ohayon, Sofia Tsaknaki, Pascal Weinguni, Alvaro Carballo</t>
  </si>
  <si>
    <t>24CONF-ASPEA/B</t>
  </si>
  <si>
    <t>Adolescence : croisière ou galère ?</t>
  </si>
  <si>
    <t>Jon Schmidt, Serge Bregnard</t>
  </si>
  <si>
    <t>23CONF-ASPEA/AUTOMN</t>
  </si>
  <si>
    <t>Mieux comprendre les liens entre pédiatrie et psychologie de l'enfant et l'adolescent</t>
  </si>
  <si>
    <t> 23CONF-ASPEA/PRINTEMPS</t>
  </si>
  <si>
    <t>Questions de genre &amp; d'orientation affective et sexuelle chez les jeunes : comment accueillir et accompagner ?</t>
  </si>
  <si>
    <t>Caroline Dayer</t>
  </si>
  <si>
    <t>Pascale Brillon</t>
  </si>
  <si>
    <t>22COL-BRI/VIC</t>
  </si>
  <si>
    <t>Travailler dans le bien-être : comment mieux prévenir la fatigue de compassion et le trauma vicariant</t>
  </si>
  <si>
    <t>22COL-LUS/neuropsy</t>
  </si>
  <si>
    <t> 22COL-LUS/Roberts</t>
  </si>
  <si>
    <t>Roberts-II : découvrir un autre test projectif, son administration et sa cotation</t>
  </si>
  <si>
    <t>22COL-LUS/SDNV</t>
  </si>
  <si>
    <t>22COL-LUS/SGT</t>
  </si>
  <si>
    <t>Complexité du diagnostic du Syndrome Gilles de la Tourette</t>
  </si>
  <si>
    <t>22CONF-ASPEA/PRINTEMPS</t>
  </si>
  <si>
    <t>Les "jeux dangereux" chez les jeunes, le risque banalisé</t>
  </si>
  <si>
    <t>Robert Francois</t>
  </si>
  <si>
    <t>21COL-LUS/SGT</t>
  </si>
  <si>
    <t>Syndrome de Tourette, tics, TOC : évaluation et prise en charge</t>
  </si>
  <si>
    <t>21COL-LUS/TDAH</t>
  </si>
  <si>
    <t>TDA-H : évaluation et prise en charge de l'enfance à l'âge adulte</t>
  </si>
  <si>
    <t>21CONF-ASPEA/ECRANS</t>
  </si>
  <si>
    <t>Les écrans dans tous les sens. De l'objet transitionnel à l'objet de conflit familial</t>
  </si>
  <si>
    <t>Carlos Iglesias, Niels Weber, Francois Robert</t>
  </si>
  <si>
    <t>21CONF-ASPEA/PRINTEMPS</t>
  </si>
  <si>
    <t>Le sommeil de l'enfant et l'adolescent</t>
  </si>
  <si>
    <t>Configurations familiales et formes de parentalité actuelles : quel impact sur le cadre de travail du·de la psychologue ?</t>
  </si>
  <si>
    <t>20COL-FARP</t>
  </si>
  <si>
    <t>Sabrina Burgat, Philippe Beytrison, Pascal Roman, Raphael Gerber, Muriel Katz</t>
  </si>
  <si>
    <t>Diagnostic (différentiel) du TDA-H chez l'enfant et l'adolescent·e </t>
  </si>
  <si>
    <t>Formation</t>
  </si>
  <si>
    <t>Évaluation neuropsychologique chez l’enfant et l’adolescent </t>
  </si>
  <si>
    <t>Syndrome de Dysfonction Non Verbale (SDNV) : dyspraxie, dyscalculie, langage et déficit social </t>
  </si>
  <si>
    <t>dre Gregory Zeier, Dre Sarah Rosset Ribeiro, Dre Vera Rieger, Dre Vottoria Nigro Stimato</t>
  </si>
  <si>
    <t>Dre Virginie BAYON </t>
  </si>
  <si>
    <t>Clinique périnatale et du très jeune enfant : supervision de situations cliniques</t>
  </si>
  <si>
    <t>P-204DES</t>
  </si>
  <si>
    <t>en ligne</t>
  </si>
  <si>
    <t>Lausanne/en ligne</t>
  </si>
  <si>
    <t>Fabrice Marcon</t>
  </si>
  <si>
    <t xml:space="preserve">Raphaël Gerber </t>
  </si>
  <si>
    <t xml:space="preserve">Noémie Faure </t>
  </si>
  <si>
    <t>FEA</t>
  </si>
  <si>
    <t>FEA M1</t>
  </si>
  <si>
    <t>FEA M2</t>
  </si>
  <si>
    <t>FEA M3</t>
  </si>
  <si>
    <t>FEA Module 1</t>
  </si>
  <si>
    <t>FEA Module 2</t>
  </si>
  <si>
    <t>FEA Module 3</t>
  </si>
  <si>
    <t>à confirmer</t>
  </si>
  <si>
    <t>Année / Module</t>
  </si>
  <si>
    <t>Conférence FARP-ASPEA</t>
  </si>
  <si>
    <t>Héloïse Junier</t>
  </si>
  <si>
    <t>Isabelle Rose / Pascale St-Amand</t>
  </si>
  <si>
    <t>2025-26</t>
  </si>
  <si>
    <t>2024-25</t>
  </si>
  <si>
    <t>2023-24</t>
  </si>
  <si>
    <t>2022-23</t>
  </si>
  <si>
    <t>2021-22</t>
  </si>
  <si>
    <t>2020-21</t>
  </si>
  <si>
    <t>Colloque FARP</t>
  </si>
  <si>
    <t>Système scolaire et enjeux pédagogiques (PER)</t>
  </si>
  <si>
    <t>Francoise Savary et Charlotte Savary</t>
  </si>
  <si>
    <t>Consultation du jeune enfant et périnatalité</t>
  </si>
  <si>
    <t>Identité et questionnements de genre</t>
  </si>
  <si>
    <t>Domaine / Programme</t>
  </si>
  <si>
    <t>Proposé à la FARP :</t>
  </si>
  <si>
    <r>
      <rPr>
        <sz val="10"/>
        <color theme="1"/>
        <rFont val="Lato-Light"/>
      </rPr>
      <t>Éthique et aspects juridiques (secret professionnel, signalement, droits de l’enfant, protection des données, etc)</t>
    </r>
    <r>
      <rPr>
        <b/>
        <sz val="10"/>
        <color theme="1"/>
        <rFont val="Lato-Light"/>
      </rPr>
      <t xml:space="preserve"> </t>
    </r>
  </si>
  <si>
    <t xml:space="preserve">Parentalité : consultation et accompagnement (techniques entretien, hygiène de vie - sommeil, alimentation, écrans, etc) </t>
  </si>
  <si>
    <t xml:space="preserve">Pascal Weinguni et Sabine Rigoli Regenass
Alvaro Carballo et Carlos Iglesias </t>
  </si>
  <si>
    <t>Laurence de Vargas Oddo / Thérèse Cuttelod</t>
  </si>
  <si>
    <t>Mathieu Renaud et Luigi Viandante</t>
  </si>
  <si>
    <t>Cursus ASPEA-FARP : formation postgrade en psychologie de l'enfance et l'adolescence FSP</t>
  </si>
  <si>
    <t>Etat : 16.03.2026</t>
  </si>
  <si>
    <t>Formation FARP Enfant-Adolescent : Modules en 3 ans</t>
  </si>
  <si>
    <t>Liste des séminaires FARP reconnus comme "Supervision en groupe"</t>
  </si>
  <si>
    <t>Liste des conférences et journées de formation FARP reconnues comme "Connaissances et savoir-faire"</t>
  </si>
  <si>
    <t>Liste des séminaires FARP reconnus comme "Connaissances et savoir-faire"</t>
  </si>
  <si>
    <t xml:space="preserve"> ❍ : orientation psychanalytique 
❐ : orientation systémique 
△ : orientation cognitivo-comportementale </t>
  </si>
  <si>
    <t>Déjouer la procrastination (scolaire) avec l’approche d’acceptation et d’engagement (ACT)</t>
  </si>
  <si>
    <t>Pascal Weinguni, Luigi Viandante,Hélène Osterlof, Line Guillod, Delphine Vuattoux</t>
  </si>
  <si>
    <t>Troubles les plus fréquents de l'enfance et de l'adolescence (description, outils evaluation, guidelines intervention) : 
- tb internalisés / tb externalises (anxiété, dépression, tb cpmt, etc)
- TSA et autres tb neurodév 
- psychotrauma, attachement, etc
- addictions / TCA</t>
  </si>
  <si>
    <t>OK</t>
  </si>
  <si>
    <t>Non</t>
  </si>
  <si>
    <t>Consultation psychothérapeutique : un modèle en 12 séances</t>
  </si>
  <si>
    <t>Commentaires</t>
  </si>
  <si>
    <t>Validé pour moitié</t>
  </si>
  <si>
    <t>François Robert</t>
  </si>
  <si>
    <t>Etat : 06.2026</t>
  </si>
  <si>
    <t>2026-27</t>
  </si>
  <si>
    <t>Le développement du soi : confiance, estime, affirmation et amour de soi</t>
  </si>
  <si>
    <t>Gisèle George</t>
  </si>
  <si>
    <t> 26COL-GEORGE/1</t>
  </si>
  <si>
    <t> 26COL-GEORGE/2</t>
  </si>
  <si>
    <t>L'intolérance à la frustration chez l'enfant et l'adolescent·e</t>
  </si>
  <si>
    <t>Interprétation du WISC-V et du WPPSI-IV : regards neuropsychologique et psychopathologique</t>
  </si>
  <si>
    <t>Stéphany Cronel-Ohayon / Stéphane Liard</t>
  </si>
  <si>
    <t>P-102CRO</t>
  </si>
  <si>
    <t>Avant : 9 unités</t>
  </si>
  <si>
    <t>Avant : 14 unités</t>
  </si>
  <si>
    <t>La mémoire : de l'évaluation aux stratégies de mémorisation</t>
  </si>
  <si>
    <t>P-139RIM</t>
  </si>
  <si>
    <t>Mathieu Renaud / Fabrice Marcon / Stéphane Liard</t>
  </si>
  <si>
    <t>Avant : 12 unités</t>
  </si>
  <si>
    <t>TDAH chez l'enfant et l'adolescent·e : trouble neurodéveloppemental ou stress post-traumatique ?</t>
  </si>
  <si>
    <t>Avant : 4 unités</t>
  </si>
  <si>
    <t>Introduction à la psychotraumatologie de l'enfant et de l'adolescent·e : Comprendre, Évaluer et Stabiliser</t>
  </si>
  <si>
    <t>P-177WEI</t>
  </si>
  <si>
    <t>Le trauma chez les enfants et les adolescent·e·s : le lien d'attachement en question</t>
  </si>
  <si>
    <t>Christine Bridy Guntern / Daniella Fardel-Epiney</t>
  </si>
  <si>
    <t>P-178BRI</t>
  </si>
  <si>
    <t>Formation au Programme "Nurture and Play©" - Intervention parent-enfant basée sur la mentalisation</t>
  </si>
  <si>
    <t>Virginie Vandenbroucke</t>
  </si>
  <si>
    <t>P-183NaP</t>
  </si>
  <si>
    <t>Approche clinique des troubles du comportement alimentaire (TCA)</t>
  </si>
  <si>
    <t>Le deuil et la Deuillance® : psychologie et rite</t>
  </si>
  <si>
    <t>François Robert / Alix Noble Burnand</t>
  </si>
  <si>
    <t>P-388ROB</t>
  </si>
  <si>
    <t>Le travail avec les parents // Le travail avec les parents et les familles en clinique de l'enfant et de l'adolescent : regards croisés</t>
  </si>
  <si>
    <t>Les groupes thérapeutiques : théorie et clinique</t>
  </si>
  <si>
    <t>P-440FRE</t>
  </si>
  <si>
    <t>Il était une fois… le conte comme outil de médiation</t>
  </si>
  <si>
    <t>P-501PCD</t>
  </si>
  <si>
    <t>Supervision par le psychodrame psychanalytique en groupe</t>
  </si>
  <si>
    <t>Formateurs·trices OAI</t>
  </si>
  <si>
    <t>Les requérent·e·s d'asile Mineur·e·s Non Accompagné·e·s (RMNA) : entre vulnérabilité et résilience</t>
  </si>
  <si>
    <t>Droit à la participation : donner une (vraie) place aux enfants et aux jeunes dans leur prise en charge</t>
  </si>
  <si>
    <t>Christine Bridy Guntern / Livia Bouvier</t>
  </si>
  <si>
    <t>S-925BRI</t>
  </si>
  <si>
    <t>Familles en exil et thérapeute comme passeur·euse : du statut au sujet, de l’individu au collectif, des contraintes aux ressources</t>
  </si>
  <si>
    <t>S-935DEL</t>
  </si>
  <si>
    <t>Séminaires FARP qui ne sont pas proposés actuellement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</si>
</sst>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2"/>
      <color theme="1"/>
      <name val="Calibri"/>
      <family val="2"/>
      <scheme val="minor"/>
    </font>
    <font>
      <b/>
      <sz val="10"/>
      <name val="Lato-Light"/>
    </font>
    <font>
      <sz val="10"/>
      <name val="Lato-Light"/>
    </font>
    <font>
      <sz val="12"/>
      <color theme="1"/>
      <name val="Lato-Light"/>
    </font>
    <font>
      <sz val="10"/>
      <color theme="1"/>
      <name val="Lato-Light"/>
    </font>
    <font>
      <b/>
      <sz val="10"/>
      <color theme="1"/>
      <name val="Lato-Light"/>
    </font>
    <font>
      <i/>
      <sz val="10"/>
      <name val="Lato-Light"/>
    </font>
    <font>
      <b/>
      <i/>
      <sz val="10"/>
      <name val="Lato-Light"/>
    </font>
    <font>
      <sz val="10"/>
      <color rgb="FF212529"/>
      <name val="Lato-Light"/>
    </font>
    <font>
      <i/>
      <sz val="10"/>
      <color theme="6"/>
      <name val="Lato-Light"/>
    </font>
    <font>
      <b/>
      <i/>
      <sz val="10"/>
      <color theme="6"/>
      <name val="Lato-Light"/>
    </font>
    <font>
      <b/>
      <i/>
      <sz val="10"/>
      <color theme="0" tint="-0.249977111117893"/>
      <name val="Lato-Light"/>
    </font>
    <font>
      <i/>
      <sz val="10"/>
      <color theme="0" tint="-0.249977111117893"/>
      <name val="Lato-Light"/>
    </font>
    <font>
      <b/>
      <sz val="12"/>
      <color theme="1"/>
      <name val="Lato-Light"/>
    </font>
    <font>
      <i/>
      <sz val="8"/>
      <color theme="1"/>
      <name val="Lato-Light"/>
    </font>
    <font>
      <i/>
      <sz val="8"/>
      <color theme="6"/>
      <name val="Lato-Light"/>
    </font>
    <font>
      <b/>
      <i/>
      <sz val="10"/>
      <color theme="1"/>
      <name val="Lato-Light"/>
    </font>
    <font>
      <sz val="12"/>
      <color theme="1"/>
      <name val="Lato Regular"/>
    </font>
    <font>
      <sz val="14"/>
      <color rgb="FF8D294B"/>
      <name val="Oswald Regular"/>
    </font>
    <font>
      <sz val="10"/>
      <color theme="1"/>
      <name val="Lato Regular"/>
    </font>
    <font>
      <i/>
      <sz val="10"/>
      <name val="Lato Regular"/>
    </font>
    <font>
      <sz val="9"/>
      <name val="Lato-Light"/>
    </font>
    <font>
      <sz val="10"/>
      <name val="Lato Regular"/>
    </font>
    <font>
      <i/>
      <sz val="12"/>
      <color theme="1"/>
      <name val="Lato-Light"/>
    </font>
    <font>
      <i/>
      <sz val="8"/>
      <name val="Lato-Light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vertical="center"/>
    </xf>
    <xf numFmtId="0" fontId="2" fillId="5" borderId="0" xfId="0" applyFont="1" applyFill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2" fillId="4" borderId="0" xfId="0" applyFont="1" applyFill="1" applyAlignment="1">
      <alignment vertical="center"/>
    </xf>
    <xf numFmtId="0" fontId="2" fillId="4" borderId="0" xfId="0" applyFont="1" applyFill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4" fillId="0" borderId="0" xfId="0" applyFont="1" applyAlignment="1">
      <alignment vertical="center" wrapText="1"/>
    </xf>
    <xf numFmtId="0" fontId="2" fillId="2" borderId="0" xfId="0" applyFont="1" applyFill="1" applyAlignment="1">
      <alignment vertical="center"/>
    </xf>
    <xf numFmtId="0" fontId="6" fillId="0" borderId="0" xfId="0" applyFont="1" applyAlignment="1">
      <alignment horizontal="left" vertical="center"/>
    </xf>
    <xf numFmtId="0" fontId="2" fillId="7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 textRotation="90"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 textRotation="90"/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8" borderId="0" xfId="0" applyFont="1" applyFill="1" applyAlignment="1" applyProtection="1">
      <alignment vertical="center"/>
      <protection locked="0"/>
    </xf>
    <xf numFmtId="0" fontId="4" fillId="8" borderId="0" xfId="0" applyFont="1" applyFill="1" applyAlignment="1" applyProtection="1">
      <alignment vertical="center"/>
      <protection locked="0"/>
    </xf>
    <xf numFmtId="0" fontId="4" fillId="8" borderId="0" xfId="0" applyFont="1" applyFill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2" fillId="8" borderId="0" xfId="0" applyFont="1" applyFill="1" applyAlignme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2" fillId="8" borderId="0" xfId="0" applyFont="1" applyFill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vertical="center"/>
      <protection locked="0"/>
    </xf>
    <xf numFmtId="1" fontId="9" fillId="0" borderId="0" xfId="0" applyNumberFormat="1" applyFont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9" fillId="7" borderId="0" xfId="0" applyFont="1" applyFill="1" applyAlignment="1">
      <alignment horizontal="center" vertical="center"/>
    </xf>
    <xf numFmtId="16" fontId="9" fillId="7" borderId="0" xfId="0" quotePrefix="1" applyNumberFormat="1" applyFont="1" applyFill="1" applyAlignment="1">
      <alignment horizontal="center" vertical="center"/>
    </xf>
    <xf numFmtId="0" fontId="2" fillId="6" borderId="2" xfId="0" applyFont="1" applyFill="1" applyBorder="1" applyAlignment="1">
      <alignment vertical="center"/>
    </xf>
    <xf numFmtId="0" fontId="4" fillId="6" borderId="2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4" fillId="6" borderId="4" xfId="0" applyFont="1" applyFill="1" applyBorder="1" applyAlignment="1">
      <alignment vertical="center"/>
    </xf>
    <xf numFmtId="0" fontId="2" fillId="6" borderId="4" xfId="0" applyFont="1" applyFill="1" applyBorder="1" applyAlignment="1">
      <alignment vertical="center"/>
    </xf>
    <xf numFmtId="0" fontId="2" fillId="6" borderId="3" xfId="0" applyFont="1" applyFill="1" applyBorder="1" applyAlignment="1">
      <alignment vertical="center"/>
    </xf>
    <xf numFmtId="0" fontId="4" fillId="6" borderId="2" xfId="0" applyFont="1" applyFill="1" applyBorder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15" fillId="6" borderId="2" xfId="0" applyFont="1" applyFill="1" applyBorder="1" applyAlignment="1">
      <alignment horizontal="center" vertical="center"/>
    </xf>
    <xf numFmtId="0" fontId="15" fillId="6" borderId="4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1" fillId="6" borderId="2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4" fillId="6" borderId="0" xfId="0" applyFont="1" applyFill="1" applyAlignment="1">
      <alignment vertical="center" wrapText="1"/>
    </xf>
    <xf numFmtId="0" fontId="2" fillId="6" borderId="0" xfId="0" applyFont="1" applyFill="1" applyAlignment="1">
      <alignment vertical="center"/>
    </xf>
    <xf numFmtId="0" fontId="7" fillId="5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 readingOrder="1"/>
    </xf>
    <xf numFmtId="0" fontId="1" fillId="6" borderId="5" xfId="0" applyFont="1" applyFill="1" applyBorder="1" applyAlignment="1">
      <alignment horizontal="center" vertical="center"/>
    </xf>
    <xf numFmtId="0" fontId="15" fillId="6" borderId="5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vertical="center"/>
    </xf>
    <xf numFmtId="0" fontId="4" fillId="6" borderId="5" xfId="0" applyFont="1" applyFill="1" applyBorder="1" applyAlignment="1">
      <alignment vertical="center"/>
    </xf>
    <xf numFmtId="0" fontId="2" fillId="6" borderId="6" xfId="0" applyFont="1" applyFill="1" applyBorder="1" applyAlignment="1">
      <alignment vertical="center"/>
    </xf>
    <xf numFmtId="0" fontId="3" fillId="5" borderId="0" xfId="0" applyFont="1" applyFill="1" applyAlignment="1">
      <alignment horizontal="center" vertical="center"/>
    </xf>
    <xf numFmtId="0" fontId="16" fillId="5" borderId="0" xfId="0" applyFont="1" applyFill="1" applyAlignment="1">
      <alignment horizontal="center" vertical="center"/>
    </xf>
    <xf numFmtId="0" fontId="13" fillId="5" borderId="0" xfId="0" applyFont="1" applyFill="1" applyAlignment="1">
      <alignment vertical="center"/>
    </xf>
    <xf numFmtId="0" fontId="3" fillId="5" borderId="0" xfId="0" applyFont="1" applyFill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vertical="center"/>
    </xf>
    <xf numFmtId="0" fontId="7" fillId="5" borderId="8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0" fontId="2" fillId="4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7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16" fontId="2" fillId="7" borderId="0" xfId="0" quotePrefix="1" applyNumberFormat="1" applyFont="1" applyFill="1" applyAlignment="1">
      <alignment horizontal="center" vertical="center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 textRotation="90" wrapText="1"/>
      <protection locked="0"/>
    </xf>
    <xf numFmtId="0" fontId="1" fillId="0" borderId="7" xfId="0" applyFont="1" applyBorder="1" applyAlignment="1" applyProtection="1">
      <alignment vertical="center"/>
      <protection locked="0"/>
    </xf>
    <xf numFmtId="0" fontId="1" fillId="0" borderId="7" xfId="0" applyFont="1" applyBorder="1" applyAlignment="1" applyProtection="1">
      <alignment horizontal="center" vertical="center" textRotation="90"/>
      <protection locked="0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/>
    <xf numFmtId="0" fontId="18" fillId="0" borderId="0" xfId="0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left"/>
    </xf>
    <xf numFmtId="0" fontId="19" fillId="0" borderId="0" xfId="0" applyFont="1"/>
    <xf numFmtId="0" fontId="17" fillId="0" borderId="0" xfId="0" applyFont="1" applyAlignment="1">
      <alignment horizont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0" fontId="2" fillId="3" borderId="0" xfId="0" applyFont="1" applyFill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22" fillId="0" borderId="0" xfId="0" applyFont="1" applyAlignment="1">
      <alignment horizontal="right"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0" fontId="14" fillId="5" borderId="0" xfId="0" applyFont="1" applyFill="1" applyAlignment="1">
      <alignment horizontal="center" vertical="center"/>
    </xf>
    <xf numFmtId="0" fontId="24" fillId="5" borderId="2" xfId="0" applyFont="1" applyFill="1" applyBorder="1" applyAlignment="1">
      <alignment horizontal="center" vertical="center"/>
    </xf>
    <xf numFmtId="0" fontId="1" fillId="4" borderId="0" xfId="0" applyFont="1" applyFill="1" applyAlignment="1">
      <alignment vertical="center"/>
    </xf>
    <xf numFmtId="0" fontId="4" fillId="7" borderId="0" xfId="0" applyFont="1" applyFill="1" applyAlignment="1">
      <alignment vertical="center"/>
    </xf>
    <xf numFmtId="0" fontId="2" fillId="7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microsoft.com/office/2017/06/relationships/rdRichValueStructure" Target="richData/rdrichvaluestructure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06/relationships/rdRichValue" Target="richData/rdrichvalue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microsoft.com/office/2022/10/relationships/richValueRel" Target="richData/richValueRel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Relationship Id="rId14" Type="http://schemas.openxmlformats.org/officeDocument/2006/relationships/calcChain" Target="calcChain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95C37-5AB5-4B22-BFF3-6DA6AEB28394}">
  <dimension ref="A1:AE112"/>
  <sheetViews>
    <sheetView tabSelected="1" workbookViewId="0">
      <pane ySplit="4" topLeftCell="A5" activePane="bottomLeft" state="frozen"/>
      <selection pane="bottomLeft" activeCell="H4" sqref="H4"/>
    </sheetView>
  </sheetViews>
  <sheetFormatPr baseColWidth="10" defaultColWidth="10.83203125" defaultRowHeight="21" customHeight="1"/>
  <cols>
    <col min="1" max="1" width="7.5" style="36" customWidth="1"/>
    <col min="2" max="6" width="5.83203125" style="23" customWidth="1"/>
    <col min="7" max="7" width="92.33203125" style="3" customWidth="1"/>
    <col min="8" max="8" width="38" style="3" customWidth="1"/>
    <col min="9" max="9" width="9.83203125" style="3" customWidth="1"/>
    <col min="10" max="10" width="26" style="3" customWidth="1"/>
    <col min="11" max="11" width="6.5" style="23" customWidth="1"/>
    <col min="12" max="12" width="13.83203125" style="3" customWidth="1"/>
    <col min="13" max="13" width="15.83203125" style="3" customWidth="1"/>
    <col min="14" max="14" width="18.1640625" style="3" customWidth="1"/>
    <col min="15" max="16384" width="10.83203125" style="3"/>
  </cols>
  <sheetData>
    <row r="1" spans="1:31" s="115" customFormat="1" ht="64" customHeight="1">
      <c r="A1" s="131" t="e" vm="1">
        <v>#VALUE!</v>
      </c>
      <c r="B1" s="131"/>
      <c r="C1" s="131"/>
      <c r="D1" s="131"/>
      <c r="E1" s="131"/>
      <c r="F1" s="131"/>
      <c r="G1" s="131"/>
      <c r="H1" s="129" t="s">
        <v>208</v>
      </c>
      <c r="J1" s="30" t="s">
        <v>385</v>
      </c>
    </row>
    <row r="2" spans="1:31" s="119" customFormat="1" ht="25">
      <c r="A2" s="117" t="s">
        <v>379</v>
      </c>
      <c r="B2" s="118"/>
      <c r="E2" s="120"/>
      <c r="G2" s="121"/>
      <c r="H2" s="33" t="s">
        <v>207</v>
      </c>
    </row>
    <row r="3" spans="1:31" s="128" customFormat="1" ht="25">
      <c r="A3" s="123" t="s">
        <v>384</v>
      </c>
      <c r="B3" s="124"/>
      <c r="C3" s="125"/>
      <c r="E3" s="127"/>
      <c r="H3" s="126" t="s">
        <v>395</v>
      </c>
    </row>
    <row r="4" spans="1:31" s="41" customFormat="1" ht="84" customHeight="1">
      <c r="A4" s="110" t="s">
        <v>0</v>
      </c>
      <c r="B4" s="111" t="s">
        <v>202</v>
      </c>
      <c r="C4" s="111" t="s">
        <v>203</v>
      </c>
      <c r="D4" s="111" t="s">
        <v>204</v>
      </c>
      <c r="E4" s="111" t="s">
        <v>205</v>
      </c>
      <c r="F4" s="111" t="s">
        <v>206</v>
      </c>
      <c r="G4" s="112" t="s">
        <v>3</v>
      </c>
      <c r="H4" s="112" t="s">
        <v>4</v>
      </c>
      <c r="I4" s="112" t="s">
        <v>2</v>
      </c>
      <c r="J4" s="112" t="s">
        <v>372</v>
      </c>
      <c r="K4" s="113" t="s">
        <v>1</v>
      </c>
      <c r="L4" s="112" t="s">
        <v>5</v>
      </c>
      <c r="M4" s="112" t="s">
        <v>392</v>
      </c>
    </row>
    <row r="5" spans="1:31" ht="21" customHeight="1">
      <c r="A5" s="36">
        <v>14</v>
      </c>
      <c r="B5" s="23">
        <v>8</v>
      </c>
      <c r="G5" s="3" t="s">
        <v>402</v>
      </c>
      <c r="H5" s="3" t="s">
        <v>403</v>
      </c>
      <c r="I5" s="3" t="s">
        <v>404</v>
      </c>
      <c r="J5" s="3" t="s">
        <v>6</v>
      </c>
      <c r="L5" s="3" t="s">
        <v>11</v>
      </c>
    </row>
    <row r="6" spans="1:31" ht="21" customHeight="1">
      <c r="A6" s="36">
        <v>14</v>
      </c>
      <c r="B6" s="23">
        <v>14</v>
      </c>
      <c r="G6" s="3" t="s">
        <v>15</v>
      </c>
      <c r="H6" s="3" t="s">
        <v>16</v>
      </c>
      <c r="I6" s="3" t="s">
        <v>14</v>
      </c>
      <c r="J6" s="3" t="s">
        <v>6</v>
      </c>
      <c r="L6" s="3" t="s">
        <v>11</v>
      </c>
      <c r="M6" s="3" t="s">
        <v>405</v>
      </c>
    </row>
    <row r="7" spans="1:31" ht="21" customHeight="1">
      <c r="A7" s="57">
        <v>14</v>
      </c>
      <c r="B7" s="23">
        <v>18</v>
      </c>
      <c r="C7" s="15"/>
      <c r="D7" s="15"/>
      <c r="E7" s="3"/>
      <c r="F7" s="15"/>
      <c r="G7" s="3" t="s">
        <v>18</v>
      </c>
      <c r="H7" s="3" t="s">
        <v>16</v>
      </c>
      <c r="I7" s="3" t="s">
        <v>17</v>
      </c>
      <c r="J7" s="3" t="s">
        <v>6</v>
      </c>
      <c r="K7" s="15"/>
      <c r="L7" s="3" t="s">
        <v>11</v>
      </c>
      <c r="M7" s="15" t="s">
        <v>406</v>
      </c>
    </row>
    <row r="8" spans="1:31" ht="21" customHeight="1">
      <c r="A8" s="36">
        <v>23</v>
      </c>
      <c r="B8" s="23">
        <v>23</v>
      </c>
      <c r="G8" s="3" t="s">
        <v>20</v>
      </c>
      <c r="H8" s="3" t="s">
        <v>16</v>
      </c>
      <c r="I8" s="3" t="s">
        <v>19</v>
      </c>
      <c r="J8" s="3" t="s">
        <v>6</v>
      </c>
      <c r="L8" s="3" t="s">
        <v>11</v>
      </c>
    </row>
    <row r="9" spans="1:31" ht="21" customHeight="1">
      <c r="A9" s="36">
        <v>23</v>
      </c>
      <c r="B9" s="23">
        <v>14</v>
      </c>
      <c r="G9" s="3" t="s">
        <v>407</v>
      </c>
      <c r="H9" s="3" t="s">
        <v>16</v>
      </c>
      <c r="I9" s="3" t="s">
        <v>408</v>
      </c>
      <c r="J9" s="3" t="s">
        <v>6</v>
      </c>
      <c r="L9" s="3" t="s">
        <v>11</v>
      </c>
    </row>
    <row r="10" spans="1:31" s="81" customFormat="1" ht="21" customHeight="1">
      <c r="A10" s="36">
        <v>5</v>
      </c>
      <c r="B10" s="23">
        <v>5</v>
      </c>
      <c r="C10" s="23"/>
      <c r="D10" s="23"/>
      <c r="E10" s="23"/>
      <c r="F10" s="23"/>
      <c r="G10" s="3" t="s">
        <v>29</v>
      </c>
      <c r="H10" s="3" t="s">
        <v>30</v>
      </c>
      <c r="I10" s="3" t="s">
        <v>28</v>
      </c>
      <c r="J10" s="3" t="s">
        <v>6</v>
      </c>
      <c r="K10" s="23" t="s">
        <v>7</v>
      </c>
      <c r="L10" s="3" t="s">
        <v>11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 s="81" customFormat="1" ht="21" customHeight="1">
      <c r="A11" s="36">
        <v>32</v>
      </c>
      <c r="B11" s="23">
        <v>32</v>
      </c>
      <c r="C11" s="23"/>
      <c r="D11" s="23"/>
      <c r="E11" s="23"/>
      <c r="F11" s="23"/>
      <c r="G11" s="3" t="s">
        <v>37</v>
      </c>
      <c r="H11" s="3" t="s">
        <v>409</v>
      </c>
      <c r="I11" s="3" t="s">
        <v>263</v>
      </c>
      <c r="J11" s="3" t="s">
        <v>6</v>
      </c>
      <c r="K11" s="23" t="s">
        <v>7</v>
      </c>
      <c r="L11" s="3" t="s">
        <v>11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1:31" s="81" customFormat="1" ht="21" customHeight="1">
      <c r="A12" s="36">
        <v>32</v>
      </c>
      <c r="B12" s="23">
        <v>32</v>
      </c>
      <c r="C12" s="23"/>
      <c r="D12" s="23"/>
      <c r="E12" s="23"/>
      <c r="F12" s="23"/>
      <c r="G12" s="3" t="s">
        <v>40</v>
      </c>
      <c r="H12" s="3" t="s">
        <v>409</v>
      </c>
      <c r="I12" s="3" t="s">
        <v>39</v>
      </c>
      <c r="J12" s="3" t="s">
        <v>6</v>
      </c>
      <c r="K12" s="23" t="s">
        <v>7</v>
      </c>
      <c r="L12" s="3" t="s">
        <v>11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 s="81" customFormat="1" ht="21" customHeight="1">
      <c r="A13" s="36">
        <v>15</v>
      </c>
      <c r="B13" s="23">
        <v>15</v>
      </c>
      <c r="C13" s="23"/>
      <c r="D13" s="23"/>
      <c r="E13" s="23"/>
      <c r="F13" s="23"/>
      <c r="G13" s="3" t="s">
        <v>177</v>
      </c>
      <c r="H13" s="3" t="s">
        <v>30</v>
      </c>
      <c r="I13" s="3" t="s">
        <v>41</v>
      </c>
      <c r="J13" s="3" t="s">
        <v>6</v>
      </c>
      <c r="K13" s="23" t="s">
        <v>7</v>
      </c>
      <c r="L13" s="3" t="s">
        <v>11</v>
      </c>
      <c r="M13" s="3" t="s">
        <v>406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31" ht="21" customHeight="1">
      <c r="A14" s="36">
        <v>9</v>
      </c>
      <c r="E14" s="23">
        <v>9</v>
      </c>
      <c r="G14" s="3" t="s">
        <v>58</v>
      </c>
      <c r="H14" s="3" t="s">
        <v>59</v>
      </c>
      <c r="I14" s="3" t="s">
        <v>57</v>
      </c>
      <c r="J14" s="3" t="s">
        <v>6</v>
      </c>
      <c r="K14" s="23" t="s">
        <v>121</v>
      </c>
      <c r="L14" s="3" t="s">
        <v>11</v>
      </c>
    </row>
    <row r="15" spans="1:31" ht="21" customHeight="1">
      <c r="A15" s="36">
        <v>14</v>
      </c>
      <c r="D15" s="23">
        <v>14</v>
      </c>
      <c r="G15" s="3" t="s">
        <v>61</v>
      </c>
      <c r="H15" s="3" t="s">
        <v>62</v>
      </c>
      <c r="I15" s="3" t="s">
        <v>60</v>
      </c>
      <c r="J15" s="3" t="s">
        <v>6</v>
      </c>
      <c r="L15" s="3" t="s">
        <v>11</v>
      </c>
      <c r="M15" s="3" t="s">
        <v>410</v>
      </c>
    </row>
    <row r="16" spans="1:31" ht="21" customHeight="1">
      <c r="A16" s="36">
        <v>8</v>
      </c>
      <c r="B16" s="23">
        <v>8</v>
      </c>
      <c r="D16" s="23">
        <v>8</v>
      </c>
      <c r="G16" s="3" t="s">
        <v>411</v>
      </c>
      <c r="H16" s="3" t="s">
        <v>266</v>
      </c>
      <c r="I16" s="3" t="s">
        <v>257</v>
      </c>
      <c r="J16" s="3" t="s">
        <v>6</v>
      </c>
      <c r="L16" s="3" t="s">
        <v>11</v>
      </c>
      <c r="M16" s="3" t="s">
        <v>412</v>
      </c>
    </row>
    <row r="17" spans="1:13" ht="21" customHeight="1">
      <c r="A17" s="36">
        <v>18</v>
      </c>
      <c r="B17" s="23">
        <v>9</v>
      </c>
      <c r="D17" s="23">
        <v>9</v>
      </c>
      <c r="G17" s="3" t="s">
        <v>413</v>
      </c>
      <c r="H17" s="3" t="s">
        <v>266</v>
      </c>
      <c r="I17" s="3" t="s">
        <v>414</v>
      </c>
      <c r="J17" s="3" t="s">
        <v>6</v>
      </c>
      <c r="L17" s="3" t="s">
        <v>11</v>
      </c>
    </row>
    <row r="18" spans="1:13" ht="21" customHeight="1">
      <c r="A18" s="36">
        <v>9</v>
      </c>
      <c r="B18" s="23">
        <v>4</v>
      </c>
      <c r="D18" s="23">
        <v>5</v>
      </c>
      <c r="G18" s="3" t="s">
        <v>415</v>
      </c>
      <c r="H18" s="3" t="s">
        <v>416</v>
      </c>
      <c r="I18" s="3" t="s">
        <v>417</v>
      </c>
      <c r="J18" s="3" t="s">
        <v>6</v>
      </c>
      <c r="L18" s="3" t="s">
        <v>11</v>
      </c>
    </row>
    <row r="19" spans="1:13" ht="21" customHeight="1">
      <c r="A19" s="36">
        <v>27</v>
      </c>
      <c r="D19" s="23">
        <v>27</v>
      </c>
      <c r="G19" s="3" t="s">
        <v>220</v>
      </c>
      <c r="H19" s="3" t="s">
        <v>267</v>
      </c>
      <c r="I19" s="3" t="s">
        <v>221</v>
      </c>
      <c r="J19" s="3" t="s">
        <v>6</v>
      </c>
      <c r="K19" s="23" t="s">
        <v>7</v>
      </c>
      <c r="L19" s="3" t="s">
        <v>11</v>
      </c>
    </row>
    <row r="20" spans="1:13" s="135" customFormat="1" ht="21" customHeight="1">
      <c r="A20" s="133">
        <v>18</v>
      </c>
      <c r="B20" s="134"/>
      <c r="C20" s="134"/>
      <c r="D20" s="134">
        <v>18</v>
      </c>
      <c r="E20" s="134"/>
      <c r="F20" s="134"/>
      <c r="G20" s="135" t="s">
        <v>145</v>
      </c>
      <c r="H20" s="135" t="s">
        <v>146</v>
      </c>
      <c r="I20" s="135" t="s">
        <v>144</v>
      </c>
      <c r="J20" s="135" t="s">
        <v>6</v>
      </c>
      <c r="K20" s="134"/>
      <c r="L20" s="135" t="s">
        <v>11</v>
      </c>
    </row>
    <row r="21" spans="1:13" ht="21" customHeight="1">
      <c r="A21" s="36">
        <v>18</v>
      </c>
      <c r="D21" s="23">
        <v>18</v>
      </c>
      <c r="G21" s="3" t="s">
        <v>222</v>
      </c>
      <c r="H21" s="3" t="s">
        <v>16</v>
      </c>
      <c r="I21" s="3" t="s">
        <v>223</v>
      </c>
      <c r="J21" s="3" t="s">
        <v>6</v>
      </c>
      <c r="L21" s="3" t="s">
        <v>11</v>
      </c>
    </row>
    <row r="22" spans="1:13" s="135" customFormat="1" ht="21" customHeight="1">
      <c r="A22" s="133">
        <v>36</v>
      </c>
      <c r="B22" s="134"/>
      <c r="C22" s="134">
        <v>18</v>
      </c>
      <c r="D22" s="134"/>
      <c r="E22" s="134">
        <v>18</v>
      </c>
      <c r="F22" s="134"/>
      <c r="G22" s="135" t="s">
        <v>418</v>
      </c>
      <c r="H22" s="135" t="s">
        <v>419</v>
      </c>
      <c r="I22" s="135" t="s">
        <v>420</v>
      </c>
      <c r="J22" s="135" t="s">
        <v>6</v>
      </c>
      <c r="K22" s="134"/>
      <c r="L22" s="135" t="s">
        <v>11</v>
      </c>
    </row>
    <row r="23" spans="1:13" s="135" customFormat="1" ht="21" customHeight="1">
      <c r="A23" s="133">
        <v>9</v>
      </c>
      <c r="B23" s="134">
        <v>9</v>
      </c>
      <c r="C23" s="134"/>
      <c r="D23" s="134"/>
      <c r="E23" s="134"/>
      <c r="F23" s="134"/>
      <c r="G23" s="135" t="s">
        <v>69</v>
      </c>
      <c r="H23" s="135" t="s">
        <v>10</v>
      </c>
      <c r="I23" s="135" t="s">
        <v>68</v>
      </c>
      <c r="J23" s="135" t="s">
        <v>67</v>
      </c>
      <c r="K23" s="134" t="s">
        <v>7</v>
      </c>
      <c r="L23" s="135" t="s">
        <v>11</v>
      </c>
    </row>
    <row r="24" spans="1:13" s="135" customFormat="1" ht="21" customHeight="1">
      <c r="A24" s="133">
        <v>9</v>
      </c>
      <c r="B24" s="134">
        <v>9</v>
      </c>
      <c r="C24" s="134"/>
      <c r="D24" s="134"/>
      <c r="E24" s="134"/>
      <c r="F24" s="134"/>
      <c r="G24" s="135" t="s">
        <v>71</v>
      </c>
      <c r="H24" s="135" t="s">
        <v>38</v>
      </c>
      <c r="I24" s="135" t="s">
        <v>70</v>
      </c>
      <c r="J24" s="135" t="s">
        <v>67</v>
      </c>
      <c r="K24" s="134" t="s">
        <v>7</v>
      </c>
      <c r="L24" s="135" t="s">
        <v>11</v>
      </c>
    </row>
    <row r="25" spans="1:13" s="135" customFormat="1" ht="21" customHeight="1">
      <c r="A25" s="133">
        <v>10</v>
      </c>
      <c r="B25" s="134">
        <v>10</v>
      </c>
      <c r="C25" s="134"/>
      <c r="D25" s="134"/>
      <c r="E25" s="134"/>
      <c r="F25" s="134"/>
      <c r="G25" s="135" t="s">
        <v>73</v>
      </c>
      <c r="H25" s="135" t="s">
        <v>74</v>
      </c>
      <c r="I25" s="135" t="s">
        <v>72</v>
      </c>
      <c r="J25" s="135" t="s">
        <v>67</v>
      </c>
      <c r="K25" s="134" t="s">
        <v>7</v>
      </c>
      <c r="L25" s="135" t="s">
        <v>11</v>
      </c>
    </row>
    <row r="26" spans="1:13" s="135" customFormat="1" ht="21" customHeight="1">
      <c r="A26" s="133">
        <v>24</v>
      </c>
      <c r="B26" s="134"/>
      <c r="C26" s="134"/>
      <c r="D26" s="134"/>
      <c r="E26" s="134"/>
      <c r="F26" s="134">
        <v>24</v>
      </c>
      <c r="G26" s="135" t="s">
        <v>421</v>
      </c>
      <c r="H26" s="135" t="s">
        <v>66</v>
      </c>
      <c r="I26" s="135" t="s">
        <v>226</v>
      </c>
      <c r="J26" s="135" t="s">
        <v>67</v>
      </c>
      <c r="K26" s="134"/>
      <c r="L26" s="135" t="s">
        <v>11</v>
      </c>
    </row>
    <row r="27" spans="1:13" ht="21" customHeight="1">
      <c r="A27" s="36">
        <v>9</v>
      </c>
      <c r="B27" s="23">
        <v>9</v>
      </c>
      <c r="G27" s="3" t="s">
        <v>76</v>
      </c>
      <c r="H27" s="3" t="s">
        <v>77</v>
      </c>
      <c r="I27" s="3" t="s">
        <v>75</v>
      </c>
      <c r="J27" s="3" t="s">
        <v>67</v>
      </c>
      <c r="L27" s="3" t="s">
        <v>11</v>
      </c>
    </row>
    <row r="28" spans="1:13" ht="27" customHeight="1">
      <c r="A28" s="36">
        <v>9</v>
      </c>
      <c r="D28" s="23">
        <v>9</v>
      </c>
      <c r="G28" s="16" t="s">
        <v>227</v>
      </c>
      <c r="H28" s="3" t="s">
        <v>269</v>
      </c>
      <c r="I28" s="3" t="s">
        <v>228</v>
      </c>
      <c r="J28" s="3" t="s">
        <v>67</v>
      </c>
      <c r="K28" s="23" t="s">
        <v>121</v>
      </c>
      <c r="L28" s="3" t="s">
        <v>11</v>
      </c>
    </row>
    <row r="29" spans="1:13" ht="21" customHeight="1">
      <c r="A29" s="36">
        <v>18</v>
      </c>
      <c r="C29" s="23">
        <v>9</v>
      </c>
      <c r="E29" s="23">
        <v>9</v>
      </c>
      <c r="G29" s="3" t="s">
        <v>210</v>
      </c>
      <c r="H29" s="3" t="s">
        <v>270</v>
      </c>
      <c r="I29" s="3" t="s">
        <v>229</v>
      </c>
      <c r="J29" s="3" t="s">
        <v>67</v>
      </c>
      <c r="L29" s="3" t="s">
        <v>11</v>
      </c>
    </row>
    <row r="30" spans="1:13" ht="21" customHeight="1">
      <c r="A30" s="36">
        <v>27</v>
      </c>
      <c r="F30" s="23">
        <v>27</v>
      </c>
      <c r="G30" s="3" t="s">
        <v>422</v>
      </c>
      <c r="H30" s="3" t="s">
        <v>423</v>
      </c>
      <c r="I30" s="3" t="s">
        <v>424</v>
      </c>
      <c r="J30" s="3" t="s">
        <v>67</v>
      </c>
      <c r="L30" s="3" t="s">
        <v>11</v>
      </c>
    </row>
    <row r="31" spans="1:13" s="135" customFormat="1" ht="21" customHeight="1">
      <c r="A31" s="133" t="s">
        <v>84</v>
      </c>
      <c r="B31" s="134"/>
      <c r="C31" s="134"/>
      <c r="D31" s="26">
        <f>92/2</f>
        <v>46</v>
      </c>
      <c r="E31" s="134"/>
      <c r="F31" s="134"/>
      <c r="G31" s="135" t="s">
        <v>187</v>
      </c>
      <c r="H31" s="135" t="s">
        <v>87</v>
      </c>
      <c r="I31" s="135" t="s">
        <v>86</v>
      </c>
      <c r="J31" s="135" t="s">
        <v>85</v>
      </c>
      <c r="K31" s="134" t="s">
        <v>7</v>
      </c>
      <c r="L31" s="135" t="s">
        <v>88</v>
      </c>
      <c r="M31" s="135" t="s">
        <v>393</v>
      </c>
    </row>
    <row r="32" spans="1:13" s="135" customFormat="1" ht="21" customHeight="1">
      <c r="A32" s="133">
        <v>18</v>
      </c>
      <c r="B32" s="134"/>
      <c r="C32" s="134"/>
      <c r="D32" s="134">
        <v>18</v>
      </c>
      <c r="E32" s="134"/>
      <c r="F32" s="134"/>
      <c r="G32" s="135" t="s">
        <v>391</v>
      </c>
      <c r="H32" s="135" t="s">
        <v>273</v>
      </c>
      <c r="I32" s="135" t="s">
        <v>231</v>
      </c>
      <c r="J32" s="135" t="s">
        <v>85</v>
      </c>
      <c r="K32" s="134" t="s">
        <v>92</v>
      </c>
      <c r="L32" s="135" t="s">
        <v>11</v>
      </c>
    </row>
    <row r="33" spans="1:13" ht="21" customHeight="1">
      <c r="A33" s="36">
        <v>18</v>
      </c>
      <c r="E33" s="23">
        <v>18</v>
      </c>
      <c r="G33" s="3" t="s">
        <v>94</v>
      </c>
      <c r="H33" s="3" t="s">
        <v>95</v>
      </c>
      <c r="I33" s="3" t="s">
        <v>93</v>
      </c>
      <c r="J33" s="3" t="s">
        <v>85</v>
      </c>
      <c r="K33" s="23" t="s">
        <v>92</v>
      </c>
      <c r="L33" s="3" t="s">
        <v>11</v>
      </c>
    </row>
    <row r="34" spans="1:13" ht="21" customHeight="1">
      <c r="A34" s="36">
        <v>18</v>
      </c>
      <c r="E34" s="23">
        <v>18</v>
      </c>
      <c r="G34" s="3" t="s">
        <v>97</v>
      </c>
      <c r="H34" s="3" t="s">
        <v>98</v>
      </c>
      <c r="I34" s="3" t="s">
        <v>96</v>
      </c>
      <c r="J34" s="3" t="s">
        <v>85</v>
      </c>
      <c r="K34" s="23" t="s">
        <v>92</v>
      </c>
      <c r="L34" s="3" t="s">
        <v>11</v>
      </c>
    </row>
    <row r="35" spans="1:13" s="135" customFormat="1" ht="21" customHeight="1">
      <c r="A35" s="133">
        <v>18</v>
      </c>
      <c r="B35" s="134"/>
      <c r="C35" s="134"/>
      <c r="D35" s="134"/>
      <c r="E35" s="134">
        <v>18</v>
      </c>
      <c r="F35" s="134"/>
      <c r="G35" s="135" t="s">
        <v>100</v>
      </c>
      <c r="H35" s="135" t="s">
        <v>101</v>
      </c>
      <c r="I35" s="135" t="s">
        <v>99</v>
      </c>
      <c r="J35" s="135" t="s">
        <v>85</v>
      </c>
      <c r="K35" s="134" t="s">
        <v>92</v>
      </c>
      <c r="L35" s="135" t="s">
        <v>11</v>
      </c>
    </row>
    <row r="36" spans="1:13" ht="21" customHeight="1">
      <c r="A36" s="36">
        <v>18</v>
      </c>
      <c r="D36" s="23">
        <v>14</v>
      </c>
      <c r="E36" s="23">
        <v>4</v>
      </c>
      <c r="G36" s="3" t="s">
        <v>105</v>
      </c>
      <c r="H36" s="3" t="s">
        <v>106</v>
      </c>
      <c r="I36" s="3" t="s">
        <v>104</v>
      </c>
      <c r="J36" s="3" t="s">
        <v>85</v>
      </c>
      <c r="K36" s="23" t="s">
        <v>92</v>
      </c>
      <c r="L36" s="3" t="s">
        <v>11</v>
      </c>
    </row>
    <row r="37" spans="1:13" s="135" customFormat="1" ht="21" customHeight="1">
      <c r="A37" s="133">
        <v>18</v>
      </c>
      <c r="B37" s="134"/>
      <c r="C37" s="134"/>
      <c r="D37" s="134"/>
      <c r="E37" s="134"/>
      <c r="F37" s="134">
        <v>18</v>
      </c>
      <c r="G37" s="135" t="s">
        <v>260</v>
      </c>
      <c r="H37" s="136" t="s">
        <v>274</v>
      </c>
      <c r="I37" s="135" t="s">
        <v>232</v>
      </c>
      <c r="J37" s="135" t="s">
        <v>85</v>
      </c>
      <c r="K37" s="134"/>
      <c r="L37" s="135" t="s">
        <v>11</v>
      </c>
    </row>
    <row r="38" spans="1:13" ht="21" customHeight="1">
      <c r="A38" s="36">
        <v>20</v>
      </c>
      <c r="D38" s="23">
        <v>20</v>
      </c>
      <c r="G38" s="16" t="s">
        <v>426</v>
      </c>
      <c r="H38" s="3" t="s">
        <v>275</v>
      </c>
      <c r="I38" s="3" t="s">
        <v>427</v>
      </c>
      <c r="J38" s="3" t="s">
        <v>158</v>
      </c>
      <c r="K38" s="23" t="s">
        <v>7</v>
      </c>
      <c r="L38" s="3" t="s">
        <v>11</v>
      </c>
    </row>
    <row r="39" spans="1:13" s="135" customFormat="1" ht="21" customHeight="1">
      <c r="A39" s="133">
        <v>18</v>
      </c>
      <c r="B39" s="134"/>
      <c r="C39" s="134"/>
      <c r="D39" s="134">
        <v>18</v>
      </c>
      <c r="E39" s="134"/>
      <c r="F39" s="134"/>
      <c r="G39" s="135" t="s">
        <v>111</v>
      </c>
      <c r="H39" s="135" t="s">
        <v>112</v>
      </c>
      <c r="I39" s="135" t="s">
        <v>110</v>
      </c>
      <c r="J39" s="135" t="s">
        <v>158</v>
      </c>
      <c r="K39" s="134" t="s">
        <v>7</v>
      </c>
      <c r="L39" s="135" t="s">
        <v>11</v>
      </c>
    </row>
    <row r="40" spans="1:13" ht="21" customHeight="1">
      <c r="A40" s="36">
        <v>15</v>
      </c>
      <c r="E40" s="23">
        <v>15</v>
      </c>
      <c r="G40" s="16" t="s">
        <v>425</v>
      </c>
      <c r="H40" s="3" t="s">
        <v>275</v>
      </c>
      <c r="I40" s="3" t="s">
        <v>189</v>
      </c>
      <c r="J40" s="3" t="s">
        <v>158</v>
      </c>
      <c r="K40" s="23" t="s">
        <v>7</v>
      </c>
      <c r="L40" s="3" t="s">
        <v>11</v>
      </c>
    </row>
    <row r="41" spans="1:13" ht="21" customHeight="1">
      <c r="A41" s="36">
        <v>9</v>
      </c>
      <c r="B41" s="23">
        <v>6</v>
      </c>
      <c r="D41" s="23">
        <v>3</v>
      </c>
      <c r="G41" s="3" t="s">
        <v>233</v>
      </c>
      <c r="H41" s="3" t="s">
        <v>276</v>
      </c>
      <c r="I41" s="3" t="s">
        <v>234</v>
      </c>
      <c r="J41" s="3" t="s">
        <v>158</v>
      </c>
      <c r="K41" s="23" t="s">
        <v>7</v>
      </c>
      <c r="L41" s="3" t="s">
        <v>11</v>
      </c>
    </row>
    <row r="42" spans="1:13" ht="21" customHeight="1">
      <c r="A42" s="36">
        <v>13</v>
      </c>
      <c r="D42" s="23">
        <v>7</v>
      </c>
      <c r="E42" s="23">
        <v>6</v>
      </c>
      <c r="G42" s="3" t="s">
        <v>118</v>
      </c>
      <c r="H42" s="3" t="s">
        <v>119</v>
      </c>
      <c r="I42" s="3" t="s">
        <v>117</v>
      </c>
      <c r="J42" s="3" t="s">
        <v>116</v>
      </c>
      <c r="K42" s="23" t="s">
        <v>92</v>
      </c>
      <c r="L42" s="3" t="s">
        <v>11</v>
      </c>
    </row>
    <row r="43" spans="1:13" ht="21" customHeight="1">
      <c r="A43" s="36">
        <v>9</v>
      </c>
      <c r="F43" s="23">
        <v>9</v>
      </c>
      <c r="G43" s="3" t="s">
        <v>134</v>
      </c>
      <c r="H43" s="16" t="s">
        <v>431</v>
      </c>
      <c r="I43" s="3" t="s">
        <v>133</v>
      </c>
      <c r="J43" s="3" t="s">
        <v>130</v>
      </c>
      <c r="L43" s="3" t="s">
        <v>11</v>
      </c>
    </row>
    <row r="44" spans="1:13" ht="21" customHeight="1">
      <c r="A44" s="36">
        <v>9</v>
      </c>
      <c r="F44" s="23">
        <v>9</v>
      </c>
      <c r="G44" s="3" t="s">
        <v>136</v>
      </c>
      <c r="H44" s="3" t="s">
        <v>137</v>
      </c>
      <c r="I44" s="3" t="s">
        <v>135</v>
      </c>
      <c r="J44" s="3" t="s">
        <v>130</v>
      </c>
      <c r="L44" s="3" t="s">
        <v>11</v>
      </c>
    </row>
    <row r="45" spans="1:13" ht="21" customHeight="1">
      <c r="A45" s="36">
        <v>9</v>
      </c>
      <c r="F45" s="23">
        <v>9</v>
      </c>
      <c r="G45" s="3" t="s">
        <v>139</v>
      </c>
      <c r="H45" s="3" t="s">
        <v>140</v>
      </c>
      <c r="I45" s="3" t="s">
        <v>138</v>
      </c>
      <c r="J45" s="3" t="s">
        <v>130</v>
      </c>
      <c r="L45" s="3" t="s">
        <v>11</v>
      </c>
    </row>
    <row r="46" spans="1:13" ht="21" customHeight="1">
      <c r="A46" s="36">
        <v>9</v>
      </c>
      <c r="C46" s="23">
        <v>4</v>
      </c>
      <c r="E46" s="23">
        <v>5</v>
      </c>
      <c r="G46" s="3" t="s">
        <v>213</v>
      </c>
      <c r="H46" s="3" t="s">
        <v>214</v>
      </c>
      <c r="I46" s="3" t="s">
        <v>258</v>
      </c>
      <c r="J46" s="3" t="s">
        <v>259</v>
      </c>
      <c r="L46" s="3" t="s">
        <v>11</v>
      </c>
    </row>
    <row r="47" spans="1:13" ht="21" customHeight="1">
      <c r="A47" s="36">
        <v>18</v>
      </c>
      <c r="B47" s="23">
        <v>9</v>
      </c>
      <c r="C47" s="23">
        <v>9</v>
      </c>
      <c r="G47" s="3" t="s">
        <v>142</v>
      </c>
      <c r="H47" s="3" t="s">
        <v>143</v>
      </c>
      <c r="I47" s="3" t="s">
        <v>141</v>
      </c>
      <c r="J47" s="3" t="s">
        <v>6</v>
      </c>
      <c r="L47" s="3" t="s">
        <v>11</v>
      </c>
    </row>
    <row r="48" spans="1:13" s="135" customFormat="1" ht="21" customHeight="1">
      <c r="A48" s="133">
        <v>18</v>
      </c>
      <c r="B48" s="134"/>
      <c r="C48" s="134"/>
      <c r="D48" s="134">
        <v>18</v>
      </c>
      <c r="E48" s="134"/>
      <c r="F48" s="134"/>
      <c r="G48" s="135" t="s">
        <v>150</v>
      </c>
      <c r="H48" s="135" t="s">
        <v>151</v>
      </c>
      <c r="I48" s="135" t="s">
        <v>149</v>
      </c>
      <c r="J48" s="135" t="s">
        <v>85</v>
      </c>
      <c r="K48" s="134" t="s">
        <v>7</v>
      </c>
      <c r="L48" s="135" t="s">
        <v>11</v>
      </c>
      <c r="M48" s="135" t="s">
        <v>390</v>
      </c>
    </row>
    <row r="49" spans="1:13" ht="21" customHeight="1">
      <c r="A49" s="36">
        <v>10</v>
      </c>
      <c r="D49" s="23">
        <v>10</v>
      </c>
      <c r="G49" s="16" t="s">
        <v>161</v>
      </c>
      <c r="H49" s="3" t="s">
        <v>162</v>
      </c>
      <c r="I49" s="3" t="s">
        <v>160</v>
      </c>
      <c r="J49" s="3" t="s">
        <v>158</v>
      </c>
      <c r="L49" s="3" t="s">
        <v>11</v>
      </c>
      <c r="M49" s="3" t="s">
        <v>389</v>
      </c>
    </row>
    <row r="50" spans="1:13" ht="21" customHeight="1">
      <c r="A50" s="36">
        <v>9</v>
      </c>
      <c r="B50" s="23">
        <v>4</v>
      </c>
      <c r="D50" s="23">
        <v>5</v>
      </c>
      <c r="G50" s="3" t="s">
        <v>236</v>
      </c>
      <c r="H50" s="3" t="s">
        <v>245</v>
      </c>
      <c r="I50" s="3" t="s">
        <v>235</v>
      </c>
      <c r="J50" s="3" t="s">
        <v>163</v>
      </c>
      <c r="K50" s="23" t="s">
        <v>121</v>
      </c>
      <c r="L50" s="3" t="s">
        <v>11</v>
      </c>
      <c r="M50" s="3" t="s">
        <v>389</v>
      </c>
    </row>
    <row r="51" spans="1:13" ht="21" customHeight="1">
      <c r="A51" s="36">
        <v>9</v>
      </c>
      <c r="D51" s="23">
        <v>9</v>
      </c>
      <c r="G51" s="3" t="s">
        <v>432</v>
      </c>
      <c r="H51" s="3" t="s">
        <v>120</v>
      </c>
      <c r="I51" s="3" t="s">
        <v>237</v>
      </c>
      <c r="J51" s="3" t="s">
        <v>163</v>
      </c>
      <c r="K51" s="23" t="s">
        <v>92</v>
      </c>
      <c r="L51" s="3" t="s">
        <v>11</v>
      </c>
      <c r="M51" s="3" t="s">
        <v>389</v>
      </c>
    </row>
    <row r="52" spans="1:13" ht="21" customHeight="1">
      <c r="A52" s="36">
        <v>14</v>
      </c>
      <c r="D52" s="23">
        <v>9</v>
      </c>
      <c r="F52" s="23">
        <v>5</v>
      </c>
      <c r="G52" s="3" t="s">
        <v>433</v>
      </c>
      <c r="H52" s="3" t="s">
        <v>434</v>
      </c>
      <c r="I52" s="3" t="s">
        <v>435</v>
      </c>
      <c r="J52" s="3" t="s">
        <v>163</v>
      </c>
      <c r="K52" s="23" t="s">
        <v>92</v>
      </c>
      <c r="L52" s="3" t="s">
        <v>11</v>
      </c>
      <c r="M52" s="3" t="s">
        <v>389</v>
      </c>
    </row>
    <row r="53" spans="1:13" ht="21" customHeight="1">
      <c r="A53" s="36">
        <v>9</v>
      </c>
      <c r="C53" s="23">
        <v>5</v>
      </c>
      <c r="E53" s="23">
        <v>4</v>
      </c>
      <c r="G53" s="3" t="s">
        <v>172</v>
      </c>
      <c r="H53" s="3" t="s">
        <v>170</v>
      </c>
      <c r="I53" s="3" t="s">
        <v>171</v>
      </c>
      <c r="J53" s="3" t="s">
        <v>163</v>
      </c>
      <c r="K53" s="23" t="s">
        <v>92</v>
      </c>
      <c r="L53" s="3" t="s">
        <v>11</v>
      </c>
      <c r="M53" s="3" t="s">
        <v>389</v>
      </c>
    </row>
    <row r="54" spans="1:13" ht="21" customHeight="1">
      <c r="A54" s="36">
        <v>9</v>
      </c>
      <c r="C54" s="23">
        <v>5</v>
      </c>
      <c r="E54" s="23">
        <v>4</v>
      </c>
      <c r="G54" s="3" t="s">
        <v>169</v>
      </c>
      <c r="H54" s="3" t="s">
        <v>170</v>
      </c>
      <c r="I54" s="3" t="s">
        <v>168</v>
      </c>
      <c r="J54" s="3" t="s">
        <v>163</v>
      </c>
      <c r="K54" s="23" t="s">
        <v>92</v>
      </c>
      <c r="L54" s="3" t="s">
        <v>11</v>
      </c>
      <c r="M54" s="3" t="s">
        <v>389</v>
      </c>
    </row>
    <row r="55" spans="1:13" ht="21" customHeight="1">
      <c r="A55" s="36">
        <v>8</v>
      </c>
      <c r="F55" s="23">
        <v>8</v>
      </c>
      <c r="G55" s="3" t="s">
        <v>238</v>
      </c>
      <c r="H55" s="3" t="s">
        <v>277</v>
      </c>
      <c r="I55" s="3" t="s">
        <v>239</v>
      </c>
      <c r="J55" s="3" t="s">
        <v>163</v>
      </c>
      <c r="K55" s="23" t="s">
        <v>7</v>
      </c>
      <c r="L55" s="3" t="s">
        <v>11</v>
      </c>
      <c r="M55" s="3" t="s">
        <v>389</v>
      </c>
    </row>
    <row r="56" spans="1:13" ht="21" customHeight="1">
      <c r="A56" s="36">
        <v>18</v>
      </c>
      <c r="C56" s="23">
        <v>9</v>
      </c>
      <c r="E56" s="23">
        <v>9</v>
      </c>
      <c r="G56" s="3" t="s">
        <v>436</v>
      </c>
      <c r="H56" s="3" t="s">
        <v>120</v>
      </c>
      <c r="I56" s="3" t="s">
        <v>437</v>
      </c>
      <c r="J56" s="3" t="s">
        <v>163</v>
      </c>
      <c r="K56" s="23" t="s">
        <v>92</v>
      </c>
      <c r="L56" s="3" t="s">
        <v>11</v>
      </c>
      <c r="M56" s="3" t="s">
        <v>389</v>
      </c>
    </row>
    <row r="57" spans="1:13" ht="21" customHeight="1">
      <c r="A57" s="36">
        <v>9</v>
      </c>
      <c r="B57" s="23">
        <v>4</v>
      </c>
      <c r="D57" s="23">
        <v>5</v>
      </c>
      <c r="G57" s="3" t="s">
        <v>240</v>
      </c>
      <c r="H57" s="3" t="s">
        <v>170</v>
      </c>
      <c r="I57" s="3" t="s">
        <v>241</v>
      </c>
      <c r="J57" s="3" t="s">
        <v>163</v>
      </c>
      <c r="L57" s="3" t="s">
        <v>11</v>
      </c>
      <c r="M57" s="3" t="s">
        <v>389</v>
      </c>
    </row>
    <row r="58" spans="1:13" ht="21" customHeight="1">
      <c r="A58" s="36">
        <v>9</v>
      </c>
      <c r="D58" s="23">
        <v>9</v>
      </c>
      <c r="G58" s="3" t="s">
        <v>197</v>
      </c>
      <c r="H58" s="3" t="s">
        <v>198</v>
      </c>
      <c r="I58" s="3" t="s">
        <v>196</v>
      </c>
      <c r="J58" s="3" t="s">
        <v>163</v>
      </c>
      <c r="L58" s="3" t="s">
        <v>11</v>
      </c>
      <c r="M58" s="3" t="s">
        <v>389</v>
      </c>
    </row>
    <row r="59" spans="1:13" s="18" customFormat="1" ht="21" customHeight="1">
      <c r="A59" s="58"/>
      <c r="B59" s="19"/>
      <c r="C59" s="19"/>
      <c r="D59" s="19"/>
      <c r="E59" s="19"/>
      <c r="F59" s="19"/>
      <c r="K59" s="19"/>
    </row>
    <row r="60" spans="1:13" ht="21" customHeight="1">
      <c r="A60" s="37" t="s">
        <v>175</v>
      </c>
      <c r="B60" s="28">
        <f>SUM(B6:B58)</f>
        <v>234</v>
      </c>
      <c r="C60" s="28">
        <f>SUM(C6:C58)</f>
        <v>59</v>
      </c>
      <c r="D60" s="28">
        <f>SUM(D6:D58)</f>
        <v>299</v>
      </c>
      <c r="E60" s="28">
        <f>SUM(E6:E58)</f>
        <v>137</v>
      </c>
      <c r="F60" s="28">
        <f>SUM(F6:F58)</f>
        <v>109</v>
      </c>
      <c r="G60" s="32">
        <f>SUM(B60:F60)</f>
        <v>838</v>
      </c>
    </row>
    <row r="65" spans="1:13" s="18" customFormat="1" ht="21" customHeight="1">
      <c r="A65" s="142" t="s">
        <v>438</v>
      </c>
      <c r="B65" s="19"/>
      <c r="C65" s="19"/>
      <c r="D65" s="19"/>
      <c r="E65" s="19"/>
      <c r="F65" s="19"/>
      <c r="G65" s="142"/>
      <c r="K65" s="19"/>
    </row>
    <row r="66" spans="1:13" s="33" customFormat="1" ht="21" customHeight="1">
      <c r="A66" s="59">
        <v>14</v>
      </c>
      <c r="B66" s="27">
        <v>14</v>
      </c>
      <c r="C66" s="27"/>
      <c r="D66" s="27"/>
      <c r="E66" s="27"/>
      <c r="F66" s="27"/>
      <c r="G66" s="33" t="s">
        <v>9</v>
      </c>
      <c r="H66" s="33" t="s">
        <v>10</v>
      </c>
      <c r="I66" s="33" t="s">
        <v>8</v>
      </c>
      <c r="J66" s="33" t="s">
        <v>6</v>
      </c>
      <c r="K66" s="27" t="s">
        <v>7</v>
      </c>
      <c r="L66" s="33" t="s">
        <v>11</v>
      </c>
    </row>
    <row r="67" spans="1:13" s="143" customFormat="1" ht="21" customHeight="1">
      <c r="A67" s="59">
        <v>14</v>
      </c>
      <c r="B67" s="27">
        <v>14</v>
      </c>
      <c r="C67" s="27"/>
      <c r="D67" s="27"/>
      <c r="E67" s="27"/>
      <c r="F67" s="27"/>
      <c r="G67" s="33" t="s">
        <v>13</v>
      </c>
      <c r="H67" s="33" t="s">
        <v>10</v>
      </c>
      <c r="I67" s="33" t="s">
        <v>12</v>
      </c>
      <c r="J67" s="33" t="s">
        <v>6</v>
      </c>
      <c r="K67" s="27" t="s">
        <v>7</v>
      </c>
      <c r="L67" s="33" t="s">
        <v>11</v>
      </c>
      <c r="M67" s="33"/>
    </row>
    <row r="68" spans="1:13" s="33" customFormat="1" ht="21" customHeight="1">
      <c r="A68" s="59">
        <v>12</v>
      </c>
      <c r="B68" s="27">
        <f>12</f>
        <v>12</v>
      </c>
      <c r="C68" s="27"/>
      <c r="D68" s="27"/>
      <c r="E68" s="27"/>
      <c r="F68" s="27"/>
      <c r="G68" s="33" t="s">
        <v>22</v>
      </c>
      <c r="H68" s="33" t="s">
        <v>23</v>
      </c>
      <c r="I68" s="33" t="s">
        <v>21</v>
      </c>
      <c r="J68" s="33" t="s">
        <v>6</v>
      </c>
      <c r="K68" s="27"/>
      <c r="L68" s="33" t="s">
        <v>11</v>
      </c>
    </row>
    <row r="69" spans="1:13" s="33" customFormat="1" ht="21" customHeight="1">
      <c r="A69" s="60" t="s">
        <v>24</v>
      </c>
      <c r="B69" s="27">
        <v>8</v>
      </c>
      <c r="C69" s="27"/>
      <c r="D69" s="27"/>
      <c r="E69" s="27"/>
      <c r="F69" s="27"/>
      <c r="G69" s="33" t="s">
        <v>26</v>
      </c>
      <c r="H69" s="33" t="s">
        <v>27</v>
      </c>
      <c r="I69" s="33" t="s">
        <v>25</v>
      </c>
      <c r="J69" s="33" t="s">
        <v>6</v>
      </c>
      <c r="K69" s="27"/>
      <c r="L69" s="33" t="s">
        <v>11</v>
      </c>
    </row>
    <row r="70" spans="1:13" s="33" customFormat="1" ht="21" customHeight="1">
      <c r="A70" s="59">
        <v>9</v>
      </c>
      <c r="B70" s="27">
        <v>9</v>
      </c>
      <c r="C70" s="27"/>
      <c r="D70" s="27"/>
      <c r="E70" s="27"/>
      <c r="F70" s="27"/>
      <c r="G70" s="33" t="s">
        <v>212</v>
      </c>
      <c r="H70" s="33" t="s">
        <v>36</v>
      </c>
      <c r="I70" s="33" t="s">
        <v>211</v>
      </c>
      <c r="J70" s="33" t="s">
        <v>6</v>
      </c>
      <c r="K70" s="27"/>
      <c r="L70" s="33" t="s">
        <v>11</v>
      </c>
    </row>
    <row r="71" spans="1:13" s="33" customFormat="1" ht="21" customHeight="1">
      <c r="A71" s="59">
        <v>24</v>
      </c>
      <c r="B71" s="27">
        <v>12</v>
      </c>
      <c r="C71" s="27">
        <v>12</v>
      </c>
      <c r="D71" s="27"/>
      <c r="E71" s="27"/>
      <c r="F71" s="27"/>
      <c r="G71" s="33" t="s">
        <v>32</v>
      </c>
      <c r="H71" s="33" t="s">
        <v>33</v>
      </c>
      <c r="I71" s="33" t="s">
        <v>31</v>
      </c>
      <c r="J71" s="33" t="s">
        <v>6</v>
      </c>
      <c r="K71" s="27" t="s">
        <v>7</v>
      </c>
      <c r="L71" s="33" t="s">
        <v>11</v>
      </c>
    </row>
    <row r="72" spans="1:13" s="33" customFormat="1" ht="21" customHeight="1">
      <c r="A72" s="59">
        <v>15</v>
      </c>
      <c r="B72" s="27">
        <v>10</v>
      </c>
      <c r="C72" s="27">
        <v>5</v>
      </c>
      <c r="D72" s="27"/>
      <c r="E72" s="27"/>
      <c r="F72" s="27"/>
      <c r="G72" s="33" t="s">
        <v>35</v>
      </c>
      <c r="H72" s="33" t="s">
        <v>36</v>
      </c>
      <c r="I72" s="33" t="s">
        <v>34</v>
      </c>
      <c r="J72" s="33" t="s">
        <v>6</v>
      </c>
      <c r="K72" s="27"/>
      <c r="L72" s="33" t="s">
        <v>11</v>
      </c>
    </row>
    <row r="73" spans="1:13" s="33" customFormat="1" ht="21" customHeight="1">
      <c r="A73" s="59">
        <v>14</v>
      </c>
      <c r="B73" s="27">
        <f>9</f>
        <v>9</v>
      </c>
      <c r="C73" s="27">
        <f>5</f>
        <v>5</v>
      </c>
      <c r="D73" s="27"/>
      <c r="E73" s="27"/>
      <c r="F73" s="27"/>
      <c r="G73" s="33" t="s">
        <v>43</v>
      </c>
      <c r="H73" s="33" t="s">
        <v>44</v>
      </c>
      <c r="I73" s="33" t="s">
        <v>42</v>
      </c>
      <c r="J73" s="33" t="s">
        <v>6</v>
      </c>
      <c r="K73" s="27" t="s">
        <v>7</v>
      </c>
      <c r="L73" s="33" t="s">
        <v>11</v>
      </c>
    </row>
    <row r="74" spans="1:13" s="33" customFormat="1" ht="21" customHeight="1">
      <c r="A74" s="59">
        <v>7</v>
      </c>
      <c r="B74" s="27"/>
      <c r="C74" s="27"/>
      <c r="D74" s="27"/>
      <c r="E74" s="27"/>
      <c r="F74" s="27">
        <v>7</v>
      </c>
      <c r="G74" s="33" t="s">
        <v>132</v>
      </c>
      <c r="H74" s="33" t="s">
        <v>209</v>
      </c>
      <c r="I74" s="33" t="s">
        <v>131</v>
      </c>
      <c r="J74" s="33" t="s">
        <v>130</v>
      </c>
      <c r="K74" s="27"/>
      <c r="L74" s="33" t="s">
        <v>11</v>
      </c>
    </row>
    <row r="75" spans="1:13" s="33" customFormat="1" ht="21" customHeight="1">
      <c r="A75" s="59">
        <v>6</v>
      </c>
      <c r="B75" s="27">
        <v>6</v>
      </c>
      <c r="C75" s="27"/>
      <c r="D75" s="27"/>
      <c r="E75" s="27"/>
      <c r="F75" s="27"/>
      <c r="G75" s="33" t="s">
        <v>46</v>
      </c>
      <c r="H75" s="33" t="s">
        <v>47</v>
      </c>
      <c r="I75" s="33" t="s">
        <v>45</v>
      </c>
      <c r="J75" s="33" t="s">
        <v>6</v>
      </c>
      <c r="K75" s="27"/>
      <c r="L75" s="33" t="s">
        <v>48</v>
      </c>
    </row>
    <row r="76" spans="1:13" s="33" customFormat="1" ht="21" customHeight="1">
      <c r="A76" s="59">
        <v>18</v>
      </c>
      <c r="B76" s="27"/>
      <c r="C76" s="27"/>
      <c r="D76" s="27"/>
      <c r="E76" s="27">
        <v>9</v>
      </c>
      <c r="F76" s="27">
        <v>9</v>
      </c>
      <c r="G76" s="33" t="s">
        <v>50</v>
      </c>
      <c r="H76" s="33" t="s">
        <v>51</v>
      </c>
      <c r="I76" s="33" t="s">
        <v>49</v>
      </c>
      <c r="J76" s="33" t="s">
        <v>6</v>
      </c>
      <c r="K76" s="27" t="s">
        <v>7</v>
      </c>
      <c r="L76" s="33" t="s">
        <v>11</v>
      </c>
    </row>
    <row r="77" spans="1:13" s="33" customFormat="1" ht="21" customHeight="1">
      <c r="A77" s="59">
        <v>13</v>
      </c>
      <c r="B77" s="27"/>
      <c r="C77" s="27"/>
      <c r="D77" s="27"/>
      <c r="E77" s="27">
        <v>13</v>
      </c>
      <c r="F77" s="27"/>
      <c r="G77" s="33" t="s">
        <v>216</v>
      </c>
      <c r="H77" s="33" t="s">
        <v>265</v>
      </c>
      <c r="I77" s="33" t="s">
        <v>217</v>
      </c>
      <c r="J77" s="33" t="s">
        <v>6</v>
      </c>
      <c r="K77" s="27"/>
      <c r="L77" s="33" t="s">
        <v>11</v>
      </c>
    </row>
    <row r="78" spans="1:13" s="33" customFormat="1" ht="21" customHeight="1">
      <c r="A78" s="59">
        <v>10</v>
      </c>
      <c r="B78" s="27"/>
      <c r="C78" s="27">
        <v>5</v>
      </c>
      <c r="D78" s="27"/>
      <c r="E78" s="27">
        <v>5</v>
      </c>
      <c r="F78" s="27"/>
      <c r="G78" s="33" t="s">
        <v>53</v>
      </c>
      <c r="H78" s="33" t="s">
        <v>54</v>
      </c>
      <c r="I78" s="33" t="s">
        <v>52</v>
      </c>
      <c r="J78" s="33" t="s">
        <v>6</v>
      </c>
      <c r="K78" s="27"/>
      <c r="L78" s="33" t="s">
        <v>11</v>
      </c>
    </row>
    <row r="79" spans="1:13" s="33" customFormat="1" ht="21" customHeight="1">
      <c r="A79" s="59">
        <v>10</v>
      </c>
      <c r="B79" s="27">
        <v>5</v>
      </c>
      <c r="C79" s="27"/>
      <c r="D79" s="27">
        <v>5</v>
      </c>
      <c r="E79" s="27"/>
      <c r="F79" s="27"/>
      <c r="G79" s="33" t="s">
        <v>56</v>
      </c>
      <c r="H79" s="33" t="s">
        <v>54</v>
      </c>
      <c r="I79" s="33" t="s">
        <v>55</v>
      </c>
      <c r="J79" s="33" t="s">
        <v>6</v>
      </c>
      <c r="K79" s="27"/>
      <c r="L79" s="33" t="s">
        <v>11</v>
      </c>
    </row>
    <row r="80" spans="1:13" s="33" customFormat="1" ht="21" customHeight="1">
      <c r="A80" s="59">
        <v>9</v>
      </c>
      <c r="B80" s="27">
        <v>5</v>
      </c>
      <c r="C80" s="27"/>
      <c r="D80" s="27">
        <v>4</v>
      </c>
      <c r="E80" s="27"/>
      <c r="F80" s="27"/>
      <c r="G80" s="33" t="s">
        <v>218</v>
      </c>
      <c r="H80" s="33" t="s">
        <v>264</v>
      </c>
      <c r="I80" s="33" t="s">
        <v>219</v>
      </c>
      <c r="J80" s="33" t="s">
        <v>6</v>
      </c>
      <c r="K80" s="27" t="s">
        <v>7</v>
      </c>
      <c r="L80" s="33" t="s">
        <v>11</v>
      </c>
    </row>
    <row r="81" spans="1:13" s="33" customFormat="1" ht="21" customHeight="1">
      <c r="A81" s="59">
        <v>12</v>
      </c>
      <c r="B81" s="27"/>
      <c r="C81" s="27"/>
      <c r="D81" s="27">
        <v>6</v>
      </c>
      <c r="E81" s="27"/>
      <c r="F81" s="27">
        <v>6</v>
      </c>
      <c r="G81" s="33" t="s">
        <v>180</v>
      </c>
      <c r="H81" s="33" t="s">
        <v>62</v>
      </c>
      <c r="I81" s="33" t="s">
        <v>179</v>
      </c>
      <c r="J81" s="33" t="s">
        <v>6</v>
      </c>
      <c r="K81" s="27"/>
      <c r="L81" s="33" t="s">
        <v>11</v>
      </c>
    </row>
    <row r="82" spans="1:13" s="33" customFormat="1" ht="21" customHeight="1">
      <c r="A82" s="59">
        <v>9</v>
      </c>
      <c r="B82" s="27"/>
      <c r="C82" s="27"/>
      <c r="D82" s="27"/>
      <c r="E82" s="27">
        <v>9</v>
      </c>
      <c r="F82" s="27"/>
      <c r="G82" s="33" t="s">
        <v>63</v>
      </c>
      <c r="H82" s="33" t="s">
        <v>182</v>
      </c>
      <c r="I82" s="33" t="s">
        <v>181</v>
      </c>
      <c r="J82" s="33" t="s">
        <v>6</v>
      </c>
      <c r="K82" s="27"/>
      <c r="L82" s="33" t="s">
        <v>11</v>
      </c>
    </row>
    <row r="83" spans="1:13" s="33" customFormat="1" ht="21" customHeight="1">
      <c r="A83" s="59">
        <f>20</f>
        <v>20</v>
      </c>
      <c r="B83" s="27"/>
      <c r="C83" s="27"/>
      <c r="D83" s="27"/>
      <c r="E83" s="27"/>
      <c r="F83" s="27">
        <v>20</v>
      </c>
      <c r="G83" s="33" t="s">
        <v>65</v>
      </c>
      <c r="H83" s="33" t="s">
        <v>66</v>
      </c>
      <c r="I83" s="33" t="s">
        <v>64</v>
      </c>
      <c r="J83" s="33" t="s">
        <v>6</v>
      </c>
      <c r="K83" s="27"/>
      <c r="L83" s="33" t="s">
        <v>11</v>
      </c>
    </row>
    <row r="84" spans="1:13" s="33" customFormat="1" ht="21" customHeight="1">
      <c r="A84" s="59">
        <v>12</v>
      </c>
      <c r="B84" s="27">
        <v>12</v>
      </c>
      <c r="C84" s="27"/>
      <c r="D84" s="27"/>
      <c r="E84" s="27"/>
      <c r="F84" s="27"/>
      <c r="G84" s="33" t="s">
        <v>225</v>
      </c>
      <c r="H84" s="33" t="s">
        <v>74</v>
      </c>
      <c r="I84" s="33" t="s">
        <v>224</v>
      </c>
      <c r="J84" s="33" t="s">
        <v>67</v>
      </c>
      <c r="K84" s="27" t="s">
        <v>7</v>
      </c>
      <c r="L84" s="33" t="s">
        <v>11</v>
      </c>
    </row>
    <row r="85" spans="1:13" s="33" customFormat="1" ht="21" customHeight="1">
      <c r="A85" s="59">
        <v>20</v>
      </c>
      <c r="B85" s="27"/>
      <c r="C85" s="27"/>
      <c r="D85" s="27"/>
      <c r="E85" s="27"/>
      <c r="F85" s="27">
        <v>20</v>
      </c>
      <c r="G85" s="33" t="s">
        <v>65</v>
      </c>
      <c r="H85" s="33" t="s">
        <v>66</v>
      </c>
      <c r="I85" s="33" t="s">
        <v>226</v>
      </c>
      <c r="J85" s="33" t="s">
        <v>67</v>
      </c>
      <c r="K85" s="27"/>
      <c r="L85" s="33" t="s">
        <v>11</v>
      </c>
    </row>
    <row r="86" spans="1:13" s="33" customFormat="1" ht="21" customHeight="1">
      <c r="A86" s="59">
        <v>18</v>
      </c>
      <c r="B86" s="27">
        <f>1*6</f>
        <v>6</v>
      </c>
      <c r="C86" s="27"/>
      <c r="D86" s="27">
        <f>1*12</f>
        <v>12</v>
      </c>
      <c r="E86" s="27"/>
      <c r="F86" s="27"/>
      <c r="G86" s="33" t="s">
        <v>79</v>
      </c>
      <c r="H86" s="33" t="s">
        <v>80</v>
      </c>
      <c r="I86" s="33" t="s">
        <v>78</v>
      </c>
      <c r="J86" s="33" t="s">
        <v>67</v>
      </c>
      <c r="K86" s="27"/>
      <c r="L86" s="33" t="s">
        <v>11</v>
      </c>
    </row>
    <row r="87" spans="1:13" s="33" customFormat="1" ht="21" customHeight="1">
      <c r="A87" s="59">
        <v>18</v>
      </c>
      <c r="B87" s="27"/>
      <c r="C87" s="27">
        <v>6</v>
      </c>
      <c r="D87" s="27"/>
      <c r="E87" s="27">
        <v>12</v>
      </c>
      <c r="F87" s="27"/>
      <c r="G87" s="33" t="s">
        <v>82</v>
      </c>
      <c r="H87" s="33" t="s">
        <v>83</v>
      </c>
      <c r="I87" s="33" t="s">
        <v>81</v>
      </c>
      <c r="J87" s="33" t="s">
        <v>67</v>
      </c>
      <c r="K87" s="27" t="s">
        <v>7</v>
      </c>
      <c r="L87" s="33" t="s">
        <v>11</v>
      </c>
    </row>
    <row r="88" spans="1:13" s="33" customFormat="1" ht="21" customHeight="1">
      <c r="A88" s="59">
        <v>18</v>
      </c>
      <c r="B88" s="27"/>
      <c r="C88" s="27"/>
      <c r="D88" s="27">
        <v>18</v>
      </c>
      <c r="E88" s="27"/>
      <c r="F88" s="27"/>
      <c r="G88" s="33" t="s">
        <v>153</v>
      </c>
      <c r="H88" s="33" t="s">
        <v>154</v>
      </c>
      <c r="I88" s="33" t="s">
        <v>152</v>
      </c>
      <c r="K88" s="27" t="s">
        <v>7</v>
      </c>
      <c r="L88" s="33" t="s">
        <v>155</v>
      </c>
    </row>
    <row r="89" spans="1:13" s="33" customFormat="1" ht="21" customHeight="1">
      <c r="A89" s="59">
        <v>18</v>
      </c>
      <c r="B89" s="27"/>
      <c r="C89" s="27"/>
      <c r="D89" s="27">
        <v>18</v>
      </c>
      <c r="E89" s="27"/>
      <c r="F89" s="27"/>
      <c r="G89" s="33" t="s">
        <v>157</v>
      </c>
      <c r="H89" s="33" t="s">
        <v>151</v>
      </c>
      <c r="I89" s="33" t="s">
        <v>156</v>
      </c>
      <c r="J89" s="33" t="s">
        <v>85</v>
      </c>
      <c r="K89" s="27" t="s">
        <v>7</v>
      </c>
      <c r="L89" s="33" t="s">
        <v>11</v>
      </c>
      <c r="M89" s="33" t="s">
        <v>390</v>
      </c>
    </row>
    <row r="90" spans="1:13" s="33" customFormat="1" ht="21" customHeight="1">
      <c r="A90" s="59">
        <v>18</v>
      </c>
      <c r="B90" s="27">
        <v>9</v>
      </c>
      <c r="C90" s="27">
        <v>9</v>
      </c>
      <c r="D90" s="27"/>
      <c r="E90" s="27"/>
      <c r="F90" s="27"/>
      <c r="G90" s="33" t="s">
        <v>148</v>
      </c>
      <c r="H90" s="33" t="s">
        <v>143</v>
      </c>
      <c r="I90" s="33" t="s">
        <v>147</v>
      </c>
      <c r="J90" s="33" t="s">
        <v>67</v>
      </c>
      <c r="K90" s="27"/>
      <c r="L90" s="33" t="s">
        <v>11</v>
      </c>
    </row>
    <row r="91" spans="1:13" s="33" customFormat="1" ht="21" customHeight="1">
      <c r="A91" s="59">
        <v>11</v>
      </c>
      <c r="B91" s="27"/>
      <c r="C91" s="27"/>
      <c r="D91" s="27">
        <v>11</v>
      </c>
      <c r="E91" s="27"/>
      <c r="F91" s="27"/>
      <c r="G91" s="33" t="s">
        <v>271</v>
      </c>
      <c r="H91" s="144" t="s">
        <v>272</v>
      </c>
      <c r="I91" s="33" t="s">
        <v>230</v>
      </c>
      <c r="J91" s="33" t="s">
        <v>85</v>
      </c>
      <c r="K91" s="27" t="s">
        <v>7</v>
      </c>
      <c r="L91" s="33" t="s">
        <v>11</v>
      </c>
    </row>
    <row r="92" spans="1:13" s="33" customFormat="1" ht="21" customHeight="1">
      <c r="A92" s="59">
        <v>20</v>
      </c>
      <c r="B92" s="27"/>
      <c r="C92" s="27"/>
      <c r="D92" s="27">
        <v>20</v>
      </c>
      <c r="E92" s="27"/>
      <c r="F92" s="27"/>
      <c r="G92" s="33" t="s">
        <v>90</v>
      </c>
      <c r="H92" s="33" t="s">
        <v>91</v>
      </c>
      <c r="I92" s="33" t="s">
        <v>89</v>
      </c>
      <c r="J92" s="33" t="s">
        <v>85</v>
      </c>
      <c r="K92" s="27" t="s">
        <v>7</v>
      </c>
      <c r="L92" s="33" t="s">
        <v>11</v>
      </c>
    </row>
    <row r="93" spans="1:13" s="33" customFormat="1" ht="21" customHeight="1">
      <c r="A93" s="59">
        <v>10</v>
      </c>
      <c r="B93" s="27"/>
      <c r="C93" s="27"/>
      <c r="D93" s="27">
        <v>10</v>
      </c>
      <c r="E93" s="27"/>
      <c r="F93" s="27"/>
      <c r="G93" s="33" t="s">
        <v>178</v>
      </c>
      <c r="H93" s="33" t="s">
        <v>103</v>
      </c>
      <c r="I93" s="33" t="s">
        <v>102</v>
      </c>
      <c r="J93" s="33" t="s">
        <v>85</v>
      </c>
      <c r="K93" s="27" t="s">
        <v>92</v>
      </c>
      <c r="L93" s="33" t="s">
        <v>11</v>
      </c>
    </row>
    <row r="94" spans="1:13" s="33" customFormat="1" ht="21" customHeight="1">
      <c r="A94" s="59">
        <v>20</v>
      </c>
      <c r="B94" s="27"/>
      <c r="C94" s="27"/>
      <c r="D94" s="27">
        <v>10</v>
      </c>
      <c r="E94" s="27">
        <v>10</v>
      </c>
      <c r="F94" s="27"/>
      <c r="G94" s="33" t="s">
        <v>108</v>
      </c>
      <c r="H94" s="33" t="s">
        <v>109</v>
      </c>
      <c r="I94" s="33" t="s">
        <v>107</v>
      </c>
      <c r="J94" s="33" t="s">
        <v>85</v>
      </c>
      <c r="K94" s="27" t="s">
        <v>7</v>
      </c>
      <c r="L94" s="33" t="s">
        <v>11</v>
      </c>
    </row>
    <row r="95" spans="1:13" s="33" customFormat="1" ht="21" customHeight="1">
      <c r="A95" s="59">
        <v>14</v>
      </c>
      <c r="B95" s="27"/>
      <c r="C95" s="27"/>
      <c r="D95" s="27">
        <v>14</v>
      </c>
      <c r="E95" s="27"/>
      <c r="F95" s="27"/>
      <c r="G95" s="33" t="s">
        <v>188</v>
      </c>
      <c r="H95" s="33" t="s">
        <v>30</v>
      </c>
      <c r="I95" s="33" t="s">
        <v>159</v>
      </c>
      <c r="J95" s="33" t="s">
        <v>158</v>
      </c>
      <c r="K95" s="27" t="s">
        <v>7</v>
      </c>
      <c r="L95" s="33" t="s">
        <v>11</v>
      </c>
    </row>
    <row r="96" spans="1:13" s="33" customFormat="1" ht="21" customHeight="1">
      <c r="A96" s="59">
        <v>14</v>
      </c>
      <c r="B96" s="27"/>
      <c r="C96" s="27"/>
      <c r="D96" s="27">
        <v>14</v>
      </c>
      <c r="E96" s="27"/>
      <c r="F96" s="27"/>
      <c r="G96" s="33" t="s">
        <v>428</v>
      </c>
      <c r="H96" s="33" t="s">
        <v>30</v>
      </c>
      <c r="I96" s="33" t="s">
        <v>159</v>
      </c>
      <c r="J96" s="33" t="s">
        <v>158</v>
      </c>
      <c r="K96" s="27" t="s">
        <v>7</v>
      </c>
      <c r="L96" s="33" t="s">
        <v>11</v>
      </c>
    </row>
    <row r="97" spans="1:13" s="33" customFormat="1" ht="21" customHeight="1">
      <c r="A97" s="59">
        <v>15</v>
      </c>
      <c r="B97" s="27"/>
      <c r="C97" s="27"/>
      <c r="D97" s="27">
        <v>15</v>
      </c>
      <c r="E97" s="27"/>
      <c r="F97" s="27"/>
      <c r="G97" s="33" t="s">
        <v>114</v>
      </c>
      <c r="H97" s="33" t="s">
        <v>115</v>
      </c>
      <c r="I97" s="33" t="s">
        <v>113</v>
      </c>
      <c r="J97" s="33" t="s">
        <v>85</v>
      </c>
      <c r="K97" s="27" t="s">
        <v>7</v>
      </c>
      <c r="L97" s="33" t="s">
        <v>11</v>
      </c>
    </row>
    <row r="98" spans="1:13" s="33" customFormat="1" ht="21" customHeight="1">
      <c r="A98" s="59">
        <v>9</v>
      </c>
      <c r="B98" s="27"/>
      <c r="C98" s="27"/>
      <c r="D98" s="27"/>
      <c r="E98" s="27">
        <v>9</v>
      </c>
      <c r="F98" s="27"/>
      <c r="G98" s="33" t="s">
        <v>191</v>
      </c>
      <c r="H98" s="33" t="s">
        <v>192</v>
      </c>
      <c r="I98" s="33" t="s">
        <v>190</v>
      </c>
      <c r="J98" s="33" t="s">
        <v>116</v>
      </c>
      <c r="K98" s="27" t="s">
        <v>92</v>
      </c>
      <c r="L98" s="33" t="s">
        <v>11</v>
      </c>
    </row>
    <row r="99" spans="1:13" s="33" customFormat="1" ht="21" customHeight="1">
      <c r="A99" s="59">
        <v>72</v>
      </c>
      <c r="B99" s="27"/>
      <c r="C99" s="27"/>
      <c r="D99" s="27"/>
      <c r="E99" s="26">
        <f>72/2</f>
        <v>36</v>
      </c>
      <c r="F99" s="27"/>
      <c r="G99" s="33" t="s">
        <v>124</v>
      </c>
      <c r="H99" s="33" t="s">
        <v>125</v>
      </c>
      <c r="I99" s="33" t="s">
        <v>123</v>
      </c>
      <c r="J99" s="33" t="s">
        <v>122</v>
      </c>
      <c r="K99" s="27"/>
      <c r="L99" s="33" t="s">
        <v>11</v>
      </c>
      <c r="M99" s="33" t="s">
        <v>393</v>
      </c>
    </row>
    <row r="100" spans="1:13" s="33" customFormat="1" ht="21" customHeight="1">
      <c r="A100" s="59">
        <v>63</v>
      </c>
      <c r="B100" s="27"/>
      <c r="C100" s="27"/>
      <c r="D100" s="27"/>
      <c r="E100" s="26">
        <f>63/2</f>
        <v>31.5</v>
      </c>
      <c r="F100" s="27"/>
      <c r="G100" s="33" t="s">
        <v>127</v>
      </c>
      <c r="H100" s="33" t="s">
        <v>125</v>
      </c>
      <c r="I100" s="33" t="s">
        <v>126</v>
      </c>
      <c r="J100" s="33" t="s">
        <v>122</v>
      </c>
      <c r="K100" s="27"/>
      <c r="L100" s="33" t="s">
        <v>11</v>
      </c>
      <c r="M100" s="33" t="s">
        <v>393</v>
      </c>
    </row>
    <row r="101" spans="1:13" s="33" customFormat="1" ht="21" customHeight="1">
      <c r="A101" s="59">
        <v>12</v>
      </c>
      <c r="B101" s="27">
        <v>6</v>
      </c>
      <c r="C101" s="27">
        <v>6</v>
      </c>
      <c r="D101" s="27"/>
      <c r="E101" s="27"/>
      <c r="F101" s="27"/>
      <c r="G101" s="144" t="s">
        <v>194</v>
      </c>
      <c r="H101" s="33" t="s">
        <v>195</v>
      </c>
      <c r="I101" s="33" t="s">
        <v>193</v>
      </c>
      <c r="J101" s="33" t="s">
        <v>163</v>
      </c>
      <c r="K101" s="27" t="s">
        <v>7</v>
      </c>
      <c r="L101" s="33" t="s">
        <v>167</v>
      </c>
    </row>
    <row r="102" spans="1:13" s="33" customFormat="1" ht="21" customHeight="1">
      <c r="A102" s="59">
        <v>13</v>
      </c>
      <c r="B102" s="27"/>
      <c r="C102" s="27"/>
      <c r="D102" s="27">
        <v>7</v>
      </c>
      <c r="E102" s="27">
        <v>6</v>
      </c>
      <c r="F102" s="27"/>
      <c r="G102" s="33" t="s">
        <v>165</v>
      </c>
      <c r="H102" s="33" t="s">
        <v>166</v>
      </c>
      <c r="I102" s="33" t="s">
        <v>164</v>
      </c>
      <c r="J102" s="33" t="s">
        <v>163</v>
      </c>
      <c r="K102" s="27" t="s">
        <v>92</v>
      </c>
      <c r="L102" s="33" t="s">
        <v>11</v>
      </c>
      <c r="M102" s="33" t="s">
        <v>389</v>
      </c>
    </row>
    <row r="103" spans="1:13" s="33" customFormat="1" ht="21" customHeight="1">
      <c r="A103" s="59">
        <v>9</v>
      </c>
      <c r="B103" s="27"/>
      <c r="C103" s="27"/>
      <c r="D103" s="27"/>
      <c r="E103" s="27"/>
      <c r="F103" s="27">
        <v>9</v>
      </c>
      <c r="G103" s="33" t="s">
        <v>174</v>
      </c>
      <c r="H103" s="33" t="s">
        <v>120</v>
      </c>
      <c r="I103" s="33" t="s">
        <v>173</v>
      </c>
      <c r="K103" s="27" t="s">
        <v>92</v>
      </c>
      <c r="L103" s="33" t="s">
        <v>11</v>
      </c>
    </row>
    <row r="104" spans="1:13" s="33" customFormat="1" ht="21" customHeight="1">
      <c r="A104" s="59">
        <v>18</v>
      </c>
      <c r="B104" s="27"/>
      <c r="C104" s="27"/>
      <c r="D104" s="27">
        <v>18</v>
      </c>
      <c r="E104" s="27"/>
      <c r="F104" s="27"/>
      <c r="G104" s="33" t="s">
        <v>129</v>
      </c>
      <c r="H104" s="33" t="s">
        <v>215</v>
      </c>
      <c r="I104" s="33" t="s">
        <v>128</v>
      </c>
      <c r="J104" s="33" t="s">
        <v>122</v>
      </c>
      <c r="K104" s="27"/>
      <c r="L104" s="33" t="s">
        <v>11</v>
      </c>
    </row>
    <row r="106" spans="1:13" ht="21" customHeight="1">
      <c r="A106" s="28" t="s">
        <v>176</v>
      </c>
      <c r="B106" s="17">
        <v>80</v>
      </c>
      <c r="C106" s="17">
        <v>30</v>
      </c>
      <c r="D106" s="17">
        <v>80</v>
      </c>
      <c r="E106" s="17">
        <v>70</v>
      </c>
      <c r="F106" s="17">
        <v>70</v>
      </c>
      <c r="G106" s="34" t="s">
        <v>278</v>
      </c>
    </row>
    <row r="107" spans="1:13" ht="21" customHeight="1">
      <c r="A107" s="130" t="s">
        <v>373</v>
      </c>
      <c r="B107" s="17">
        <f>SUM(B66:B104)</f>
        <v>137</v>
      </c>
      <c r="C107" s="17">
        <f t="shared" ref="C107:F107" si="0">SUM(C66:C104)</f>
        <v>48</v>
      </c>
      <c r="D107" s="17">
        <f t="shared" si="0"/>
        <v>182</v>
      </c>
      <c r="E107" s="17">
        <f t="shared" si="0"/>
        <v>140.5</v>
      </c>
      <c r="F107" s="17">
        <f>SUM(F66:F104)</f>
        <v>71</v>
      </c>
      <c r="G107" s="32">
        <f>SUM(B107:F107)</f>
        <v>578.5</v>
      </c>
      <c r="I107" s="2"/>
      <c r="J107" s="2"/>
    </row>
    <row r="108" spans="1:13" ht="21" customHeight="1">
      <c r="D108" s="3"/>
    </row>
    <row r="109" spans="1:13" ht="21" customHeight="1">
      <c r="A109" s="34"/>
      <c r="B109" s="3"/>
      <c r="C109" s="3"/>
      <c r="D109" s="3"/>
      <c r="E109" s="3"/>
      <c r="F109" s="3"/>
    </row>
    <row r="110" spans="1:13" ht="21" customHeight="1">
      <c r="A110" s="34"/>
      <c r="B110" s="3"/>
      <c r="C110" s="3"/>
      <c r="E110" s="3"/>
      <c r="F110" s="3"/>
    </row>
    <row r="111" spans="1:13" ht="21" customHeight="1">
      <c r="D111" s="3"/>
    </row>
    <row r="112" spans="1:13" ht="21" customHeight="1">
      <c r="A112" s="34"/>
      <c r="B112" s="3"/>
      <c r="C112" s="3"/>
      <c r="E112" s="3"/>
      <c r="F112" s="3"/>
    </row>
  </sheetData>
  <sheetProtection sort="0" autoFilter="0"/>
  <autoFilter ref="A4:M58" xr:uid="{0E9F41A5-583C-104B-B2DC-BF198B80DD71}"/>
  <mergeCells count="1">
    <mergeCell ref="A1:G1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F3901-0496-477F-A647-35AD2DCE6D53}">
  <dimension ref="A1:K38"/>
  <sheetViews>
    <sheetView topLeftCell="A9" workbookViewId="0">
      <selection activeCell="L4" sqref="L4"/>
    </sheetView>
  </sheetViews>
  <sheetFormatPr baseColWidth="10" defaultColWidth="10.83203125" defaultRowHeight="30" customHeight="1"/>
  <cols>
    <col min="1" max="1" width="24.83203125" style="45" customWidth="1"/>
    <col min="2" max="2" width="6.5" style="56" customWidth="1"/>
    <col min="3" max="7" width="7" style="46" customWidth="1"/>
    <col min="8" max="8" width="55.5" style="45" customWidth="1"/>
    <col min="9" max="9" width="30.5" style="45" customWidth="1"/>
    <col min="10" max="11" width="20" style="45" customWidth="1"/>
    <col min="12" max="16384" width="10.83203125" style="45"/>
  </cols>
  <sheetData>
    <row r="1" spans="1:11" s="115" customFormat="1" ht="64" customHeight="1">
      <c r="A1" s="132" t="e" vm="1">
        <v>#VALUE!</v>
      </c>
      <c r="B1" s="132"/>
      <c r="C1" s="132"/>
      <c r="D1" s="132"/>
      <c r="E1" s="132"/>
      <c r="F1" s="132"/>
      <c r="G1" s="132"/>
      <c r="H1" s="116"/>
    </row>
    <row r="2" spans="1:11" s="119" customFormat="1" ht="25">
      <c r="A2" s="117" t="s">
        <v>379</v>
      </c>
      <c r="B2" s="118"/>
      <c r="E2" s="120"/>
      <c r="G2" s="121"/>
      <c r="H2" s="122"/>
    </row>
    <row r="3" spans="1:11" s="128" customFormat="1" ht="25">
      <c r="A3" s="123" t="s">
        <v>383</v>
      </c>
      <c r="B3" s="124"/>
      <c r="C3" s="125"/>
      <c r="E3" s="127"/>
      <c r="H3" s="126"/>
      <c r="I3" s="128" t="s">
        <v>395</v>
      </c>
    </row>
    <row r="4" spans="1:11" s="39" customFormat="1" ht="85" customHeight="1">
      <c r="A4" s="39" t="s">
        <v>279</v>
      </c>
      <c r="B4" s="52" t="s">
        <v>0</v>
      </c>
      <c r="C4" s="38" t="s">
        <v>202</v>
      </c>
      <c r="D4" s="38" t="s">
        <v>203</v>
      </c>
      <c r="E4" s="38" t="s">
        <v>204</v>
      </c>
      <c r="F4" s="38" t="s">
        <v>205</v>
      </c>
      <c r="G4" s="38" t="s">
        <v>206</v>
      </c>
      <c r="H4" s="39" t="s">
        <v>3</v>
      </c>
      <c r="I4" s="39" t="s">
        <v>4</v>
      </c>
      <c r="J4" s="39" t="s">
        <v>5</v>
      </c>
      <c r="K4" s="39" t="s">
        <v>2</v>
      </c>
    </row>
    <row r="5" spans="1:11" s="43" customFormat="1" ht="30" customHeight="1">
      <c r="A5" s="42" t="s">
        <v>396</v>
      </c>
      <c r="B5" s="53"/>
      <c r="C5" s="44"/>
      <c r="D5" s="44"/>
      <c r="E5" s="44"/>
      <c r="F5" s="44"/>
      <c r="G5" s="44"/>
    </row>
    <row r="6" spans="1:11" s="41" customFormat="1" ht="30" customHeight="1">
      <c r="A6" s="41" t="s">
        <v>337</v>
      </c>
      <c r="B6" s="54">
        <v>8</v>
      </c>
      <c r="C6" s="50">
        <v>4</v>
      </c>
      <c r="D6" s="50"/>
      <c r="E6" s="50">
        <v>4</v>
      </c>
      <c r="F6" s="50"/>
      <c r="G6" s="50"/>
      <c r="H6" s="51" t="s">
        <v>397</v>
      </c>
      <c r="I6" s="41" t="s">
        <v>398</v>
      </c>
      <c r="J6" s="41" t="s">
        <v>11</v>
      </c>
      <c r="K6" s="41" t="s">
        <v>399</v>
      </c>
    </row>
    <row r="7" spans="1:11" s="41" customFormat="1" ht="30" customHeight="1">
      <c r="A7" s="41" t="s">
        <v>337</v>
      </c>
      <c r="B7" s="54">
        <v>18</v>
      </c>
      <c r="C7" s="50">
        <v>4</v>
      </c>
      <c r="D7" s="50"/>
      <c r="E7" s="50">
        <v>9</v>
      </c>
      <c r="F7" s="50">
        <v>4</v>
      </c>
      <c r="G7" s="50"/>
      <c r="H7" s="41" t="s">
        <v>401</v>
      </c>
      <c r="I7" s="41" t="s">
        <v>398</v>
      </c>
      <c r="J7" s="41" t="s">
        <v>11</v>
      </c>
      <c r="K7" s="41" t="s">
        <v>400</v>
      </c>
    </row>
    <row r="8" spans="1:11" s="43" customFormat="1" ht="30" customHeight="1">
      <c r="A8" s="42" t="s">
        <v>361</v>
      </c>
      <c r="B8" s="53"/>
      <c r="C8" s="44"/>
      <c r="D8" s="44"/>
      <c r="E8" s="44"/>
      <c r="F8" s="44"/>
      <c r="G8" s="44"/>
    </row>
    <row r="9" spans="1:11" s="41" customFormat="1" ht="30" customHeight="1">
      <c r="A9" s="41" t="s">
        <v>358</v>
      </c>
      <c r="B9" s="54">
        <v>4</v>
      </c>
      <c r="C9" s="50">
        <v>2</v>
      </c>
      <c r="D9" s="50"/>
      <c r="E9" s="50">
        <v>2</v>
      </c>
      <c r="F9" s="50"/>
      <c r="G9" s="50"/>
      <c r="H9" s="51" t="s">
        <v>281</v>
      </c>
      <c r="I9" s="41" t="s">
        <v>282</v>
      </c>
      <c r="J9" s="41" t="s">
        <v>345</v>
      </c>
      <c r="K9" s="41" t="s">
        <v>280</v>
      </c>
    </row>
    <row r="10" spans="1:11" s="41" customFormat="1" ht="30" customHeight="1">
      <c r="A10" s="41" t="s">
        <v>337</v>
      </c>
      <c r="B10" s="54">
        <v>8</v>
      </c>
      <c r="C10" s="50">
        <v>4</v>
      </c>
      <c r="D10" s="50"/>
      <c r="E10" s="50">
        <v>4</v>
      </c>
      <c r="F10" s="50"/>
      <c r="G10" s="50"/>
      <c r="H10" s="51" t="s">
        <v>284</v>
      </c>
      <c r="I10" s="41" t="s">
        <v>359</v>
      </c>
      <c r="J10" s="41" t="s">
        <v>11</v>
      </c>
      <c r="K10" s="41" t="s">
        <v>283</v>
      </c>
    </row>
    <row r="11" spans="1:11" s="41" customFormat="1" ht="30" customHeight="1">
      <c r="A11" s="41" t="s">
        <v>337</v>
      </c>
      <c r="B11" s="54">
        <v>18</v>
      </c>
      <c r="C11" s="50">
        <v>14</v>
      </c>
      <c r="D11" s="50"/>
      <c r="E11" s="50">
        <v>4</v>
      </c>
      <c r="F11" s="50"/>
      <c r="G11" s="50"/>
      <c r="H11" s="41" t="s">
        <v>286</v>
      </c>
      <c r="I11" s="41" t="s">
        <v>359</v>
      </c>
      <c r="J11" s="41" t="s">
        <v>11</v>
      </c>
      <c r="K11" s="41" t="s">
        <v>285</v>
      </c>
    </row>
    <row r="12" spans="1:11" s="41" customFormat="1" ht="30" customHeight="1">
      <c r="A12" s="41" t="s">
        <v>337</v>
      </c>
      <c r="B12" s="54">
        <v>8</v>
      </c>
      <c r="C12" s="50">
        <v>4</v>
      </c>
      <c r="D12" s="50"/>
      <c r="E12" s="50">
        <v>4</v>
      </c>
      <c r="F12" s="50"/>
      <c r="G12" s="50"/>
      <c r="H12" s="51" t="s">
        <v>288</v>
      </c>
      <c r="I12" s="41" t="s">
        <v>359</v>
      </c>
      <c r="J12" s="41" t="s">
        <v>11</v>
      </c>
      <c r="K12" s="41" t="s">
        <v>287</v>
      </c>
    </row>
    <row r="13" spans="1:11" s="41" customFormat="1" ht="30" customHeight="1">
      <c r="A13" s="41" t="s">
        <v>337</v>
      </c>
      <c r="B13" s="54">
        <v>16</v>
      </c>
      <c r="C13" s="50"/>
      <c r="D13" s="50"/>
      <c r="E13" s="50">
        <v>16</v>
      </c>
      <c r="F13" s="50"/>
      <c r="G13" s="50"/>
      <c r="H13" s="51" t="s">
        <v>289</v>
      </c>
      <c r="I13" s="51" t="s">
        <v>360</v>
      </c>
      <c r="J13" s="41" t="s">
        <v>11</v>
      </c>
      <c r="K13" s="41" t="s">
        <v>291</v>
      </c>
    </row>
    <row r="14" spans="1:11" s="41" customFormat="1" ht="30" customHeight="1">
      <c r="A14" s="41" t="s">
        <v>337</v>
      </c>
      <c r="B14" s="54">
        <v>8</v>
      </c>
      <c r="C14" s="50"/>
      <c r="D14" s="50"/>
      <c r="E14" s="50">
        <v>8</v>
      </c>
      <c r="F14" s="50"/>
      <c r="G14" s="50"/>
      <c r="H14" s="51" t="s">
        <v>290</v>
      </c>
      <c r="I14" s="51" t="s">
        <v>296</v>
      </c>
      <c r="J14" s="41" t="s">
        <v>11</v>
      </c>
      <c r="K14" s="41" t="s">
        <v>292</v>
      </c>
    </row>
    <row r="15" spans="1:11" s="41" customFormat="1" ht="30" customHeight="1">
      <c r="A15" s="41" t="s">
        <v>337</v>
      </c>
      <c r="B15" s="54">
        <v>16</v>
      </c>
      <c r="C15" s="50"/>
      <c r="D15" s="50"/>
      <c r="E15" s="50"/>
      <c r="F15" s="50"/>
      <c r="G15" s="50">
        <v>16</v>
      </c>
      <c r="H15" s="41" t="s">
        <v>294</v>
      </c>
      <c r="I15" s="41" t="s">
        <v>295</v>
      </c>
      <c r="J15" s="41" t="s">
        <v>11</v>
      </c>
      <c r="K15" s="41" t="s">
        <v>293</v>
      </c>
    </row>
    <row r="16" spans="1:11" s="43" customFormat="1" ht="30" customHeight="1">
      <c r="A16" s="42" t="s">
        <v>362</v>
      </c>
      <c r="B16" s="53"/>
      <c r="C16" s="44"/>
      <c r="D16" s="44"/>
      <c r="E16" s="44"/>
      <c r="F16" s="44"/>
      <c r="G16" s="44"/>
    </row>
    <row r="17" spans="1:11" ht="30" customHeight="1">
      <c r="A17" s="45" t="s">
        <v>337</v>
      </c>
      <c r="B17" s="54">
        <v>8</v>
      </c>
      <c r="E17" s="46">
        <v>8</v>
      </c>
      <c r="H17" s="48" t="s">
        <v>297</v>
      </c>
      <c r="I17" s="48" t="s">
        <v>299</v>
      </c>
      <c r="J17" s="41" t="s">
        <v>11</v>
      </c>
      <c r="K17" s="48" t="s">
        <v>298</v>
      </c>
    </row>
    <row r="18" spans="1:11" ht="30" customHeight="1">
      <c r="A18" s="45" t="s">
        <v>337</v>
      </c>
      <c r="B18" s="54">
        <v>8</v>
      </c>
      <c r="G18" s="46">
        <v>8</v>
      </c>
      <c r="H18" s="49" t="s">
        <v>386</v>
      </c>
      <c r="I18" s="48" t="s">
        <v>301</v>
      </c>
      <c r="J18" s="41" t="s">
        <v>11</v>
      </c>
      <c r="K18" s="48" t="s">
        <v>300</v>
      </c>
    </row>
    <row r="19" spans="1:11" ht="30" customHeight="1">
      <c r="A19" s="45" t="s">
        <v>358</v>
      </c>
      <c r="B19" s="54">
        <v>4</v>
      </c>
      <c r="C19" s="46">
        <v>4</v>
      </c>
      <c r="H19" s="49" t="s">
        <v>336</v>
      </c>
      <c r="I19" s="49" t="s">
        <v>303</v>
      </c>
      <c r="J19" s="41" t="s">
        <v>345</v>
      </c>
      <c r="K19" s="48" t="s">
        <v>302</v>
      </c>
    </row>
    <row r="20" spans="1:11" ht="30" customHeight="1">
      <c r="A20" s="45" t="s">
        <v>358</v>
      </c>
      <c r="B20" s="54">
        <v>4</v>
      </c>
      <c r="E20" s="46">
        <v>4</v>
      </c>
      <c r="H20" s="48" t="s">
        <v>305</v>
      </c>
      <c r="I20" s="49" t="s">
        <v>306</v>
      </c>
      <c r="J20" s="41" t="s">
        <v>345</v>
      </c>
      <c r="K20" s="48" t="s">
        <v>304</v>
      </c>
    </row>
    <row r="21" spans="1:11" s="43" customFormat="1" ht="30" customHeight="1">
      <c r="A21" s="42" t="s">
        <v>363</v>
      </c>
      <c r="B21" s="53"/>
      <c r="C21" s="44"/>
      <c r="D21" s="44"/>
      <c r="E21" s="44"/>
      <c r="F21" s="44"/>
      <c r="G21" s="44"/>
    </row>
    <row r="22" spans="1:11" s="41" customFormat="1" ht="30" customHeight="1">
      <c r="A22" s="45" t="s">
        <v>337</v>
      </c>
      <c r="B22" s="54">
        <v>16</v>
      </c>
      <c r="C22" s="50"/>
      <c r="D22" s="50"/>
      <c r="E22" s="50"/>
      <c r="F22" s="50">
        <v>16</v>
      </c>
      <c r="G22" s="50"/>
      <c r="H22" s="41" t="s">
        <v>200</v>
      </c>
      <c r="I22" s="41" t="s">
        <v>201</v>
      </c>
      <c r="J22" s="41" t="s">
        <v>11</v>
      </c>
      <c r="K22" s="41" t="s">
        <v>199</v>
      </c>
    </row>
    <row r="23" spans="1:11" ht="41" customHeight="1">
      <c r="A23" s="45" t="s">
        <v>358</v>
      </c>
      <c r="B23" s="54">
        <v>4</v>
      </c>
      <c r="F23" s="46">
        <v>4</v>
      </c>
      <c r="H23" s="49" t="s">
        <v>308</v>
      </c>
      <c r="I23" s="47" t="s">
        <v>340</v>
      </c>
      <c r="J23" s="41" t="s">
        <v>345</v>
      </c>
      <c r="K23" s="48" t="s">
        <v>307</v>
      </c>
    </row>
    <row r="24" spans="1:11" ht="30" customHeight="1">
      <c r="A24" s="45" t="s">
        <v>358</v>
      </c>
      <c r="B24" s="54">
        <v>4</v>
      </c>
      <c r="E24" s="46">
        <v>4</v>
      </c>
      <c r="H24" s="49" t="s">
        <v>310</v>
      </c>
      <c r="I24" s="45" t="s">
        <v>311</v>
      </c>
      <c r="J24" s="41" t="s">
        <v>345</v>
      </c>
      <c r="K24" s="48" t="s">
        <v>309</v>
      </c>
    </row>
    <row r="25" spans="1:11" s="43" customFormat="1" ht="30" customHeight="1">
      <c r="A25" s="42" t="s">
        <v>364</v>
      </c>
      <c r="B25" s="53"/>
      <c r="C25" s="44"/>
      <c r="D25" s="44"/>
      <c r="E25" s="44"/>
      <c r="F25" s="44"/>
      <c r="G25" s="44"/>
    </row>
    <row r="26" spans="1:11" ht="30" customHeight="1">
      <c r="A26" s="45" t="s">
        <v>337</v>
      </c>
      <c r="B26" s="54">
        <v>9</v>
      </c>
      <c r="G26" s="46">
        <v>9</v>
      </c>
      <c r="H26" s="49" t="s">
        <v>314</v>
      </c>
      <c r="I26" s="45" t="s">
        <v>312</v>
      </c>
      <c r="J26" s="41" t="s">
        <v>11</v>
      </c>
      <c r="K26" s="48" t="s">
        <v>313</v>
      </c>
    </row>
    <row r="27" spans="1:11" ht="30" customHeight="1">
      <c r="A27" s="45" t="s">
        <v>337</v>
      </c>
      <c r="B27" s="54">
        <v>4</v>
      </c>
      <c r="C27" s="46">
        <v>4</v>
      </c>
      <c r="H27" s="48" t="s">
        <v>338</v>
      </c>
      <c r="I27" s="45" t="s">
        <v>146</v>
      </c>
      <c r="J27" s="41" t="s">
        <v>345</v>
      </c>
      <c r="K27" s="48" t="s">
        <v>315</v>
      </c>
    </row>
    <row r="28" spans="1:11" ht="30" customHeight="1">
      <c r="A28" s="45" t="s">
        <v>337</v>
      </c>
      <c r="B28" s="54">
        <v>4</v>
      </c>
      <c r="C28" s="46">
        <v>4</v>
      </c>
      <c r="H28" s="48" t="s">
        <v>317</v>
      </c>
      <c r="I28" s="45" t="s">
        <v>146</v>
      </c>
      <c r="J28" s="41" t="s">
        <v>345</v>
      </c>
      <c r="K28" s="48" t="s">
        <v>316</v>
      </c>
    </row>
    <row r="29" spans="1:11" ht="30" customHeight="1">
      <c r="A29" s="45" t="s">
        <v>337</v>
      </c>
      <c r="B29" s="54">
        <v>4</v>
      </c>
      <c r="C29" s="46">
        <v>4</v>
      </c>
      <c r="H29" s="48" t="s">
        <v>339</v>
      </c>
      <c r="I29" s="45" t="s">
        <v>146</v>
      </c>
      <c r="J29" s="41" t="s">
        <v>345</v>
      </c>
      <c r="K29" s="48" t="s">
        <v>318</v>
      </c>
    </row>
    <row r="30" spans="1:11" ht="30" customHeight="1">
      <c r="A30" s="45" t="s">
        <v>337</v>
      </c>
      <c r="B30" s="54">
        <v>4</v>
      </c>
      <c r="C30" s="46">
        <v>4</v>
      </c>
      <c r="H30" s="48" t="s">
        <v>320</v>
      </c>
      <c r="I30" s="45" t="s">
        <v>146</v>
      </c>
      <c r="J30" s="41" t="s">
        <v>345</v>
      </c>
      <c r="K30" s="48" t="s">
        <v>319</v>
      </c>
    </row>
    <row r="31" spans="1:11" ht="30" customHeight="1">
      <c r="A31" s="45" t="s">
        <v>358</v>
      </c>
      <c r="B31" s="54">
        <v>4</v>
      </c>
      <c r="C31" s="46">
        <v>4</v>
      </c>
      <c r="H31" s="48" t="s">
        <v>322</v>
      </c>
      <c r="I31" s="45" t="s">
        <v>323</v>
      </c>
      <c r="J31" s="41" t="s">
        <v>345</v>
      </c>
      <c r="K31" s="48" t="s">
        <v>321</v>
      </c>
    </row>
    <row r="32" spans="1:11" s="43" customFormat="1" ht="30" customHeight="1">
      <c r="A32" s="42" t="s">
        <v>365</v>
      </c>
      <c r="B32" s="55"/>
      <c r="C32" s="44"/>
      <c r="D32" s="44"/>
      <c r="E32" s="44"/>
      <c r="F32" s="44"/>
      <c r="G32" s="44"/>
    </row>
    <row r="33" spans="1:11" ht="30" customHeight="1">
      <c r="A33" s="45" t="s">
        <v>337</v>
      </c>
      <c r="B33" s="54">
        <v>9</v>
      </c>
      <c r="C33" s="46">
        <v>5</v>
      </c>
      <c r="E33" s="46">
        <v>4</v>
      </c>
      <c r="H33" s="48" t="s">
        <v>325</v>
      </c>
      <c r="I33" s="45" t="s">
        <v>146</v>
      </c>
      <c r="J33" s="41" t="s">
        <v>11</v>
      </c>
      <c r="K33" s="48" t="s">
        <v>324</v>
      </c>
    </row>
    <row r="34" spans="1:11" ht="30" customHeight="1">
      <c r="A34" s="45" t="s">
        <v>337</v>
      </c>
      <c r="B34" s="54">
        <v>9</v>
      </c>
      <c r="C34" s="46">
        <v>5</v>
      </c>
      <c r="E34" s="46">
        <v>4</v>
      </c>
      <c r="H34" s="48" t="s">
        <v>327</v>
      </c>
      <c r="I34" s="45" t="s">
        <v>146</v>
      </c>
      <c r="J34" s="41" t="s">
        <v>11</v>
      </c>
      <c r="K34" s="48" t="s">
        <v>326</v>
      </c>
    </row>
    <row r="35" spans="1:11" ht="30" customHeight="1">
      <c r="A35" s="45" t="s">
        <v>358</v>
      </c>
      <c r="B35" s="54">
        <v>4</v>
      </c>
      <c r="D35" s="46">
        <v>2</v>
      </c>
      <c r="F35" s="46">
        <v>2</v>
      </c>
      <c r="H35" s="49" t="s">
        <v>329</v>
      </c>
      <c r="I35" s="45" t="s">
        <v>330</v>
      </c>
      <c r="J35" s="41" t="s">
        <v>344</v>
      </c>
      <c r="K35" s="48" t="s">
        <v>328</v>
      </c>
    </row>
    <row r="36" spans="1:11" ht="30" customHeight="1">
      <c r="A36" s="45" t="s">
        <v>358</v>
      </c>
      <c r="B36" s="54">
        <v>4</v>
      </c>
      <c r="C36" s="46">
        <v>4</v>
      </c>
      <c r="H36" s="48" t="s">
        <v>332</v>
      </c>
      <c r="I36" s="45" t="s">
        <v>341</v>
      </c>
      <c r="J36" s="41" t="s">
        <v>345</v>
      </c>
      <c r="K36" s="48" t="s">
        <v>331</v>
      </c>
    </row>
    <row r="37" spans="1:11" s="43" customFormat="1" ht="30" customHeight="1">
      <c r="A37" s="42" t="s">
        <v>366</v>
      </c>
      <c r="B37" s="55"/>
      <c r="C37" s="44"/>
      <c r="D37" s="44"/>
      <c r="E37" s="44"/>
      <c r="F37" s="44"/>
      <c r="G37" s="44"/>
    </row>
    <row r="38" spans="1:11" ht="30" customHeight="1">
      <c r="A38" s="45" t="s">
        <v>367</v>
      </c>
      <c r="B38" s="54">
        <v>4</v>
      </c>
      <c r="G38" s="46">
        <v>4</v>
      </c>
      <c r="H38" s="49" t="s">
        <v>333</v>
      </c>
      <c r="I38" s="47" t="s">
        <v>335</v>
      </c>
      <c r="J38" s="41" t="s">
        <v>344</v>
      </c>
      <c r="K38" s="48" t="s">
        <v>334</v>
      </c>
    </row>
  </sheetData>
  <sheetProtection selectLockedCells="1" selectUnlockedCells="1"/>
  <autoFilter ref="A4:J4" xr:uid="{9D2F3901-0496-477F-A647-35AD2DCE6D53}"/>
  <mergeCells count="1">
    <mergeCell ref="A1:G1"/>
  </mergeCell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21B53-1840-400F-AA54-4C086EE5FFEA}">
  <dimension ref="A1:QJ37"/>
  <sheetViews>
    <sheetView workbookViewId="0">
      <selection activeCell="B22" sqref="B22"/>
    </sheetView>
  </sheetViews>
  <sheetFormatPr baseColWidth="10" defaultColWidth="10.83203125" defaultRowHeight="21" customHeight="1"/>
  <cols>
    <col min="1" max="1" width="8.83203125" style="22" customWidth="1"/>
    <col min="2" max="2" width="5.83203125" style="76" customWidth="1"/>
    <col min="3" max="7" width="5.33203125" style="21" customWidth="1"/>
    <col min="8" max="8" width="86" style="21" customWidth="1"/>
    <col min="9" max="9" width="34.83203125" style="21" customWidth="1"/>
    <col min="10" max="16384" width="10.83203125" style="21"/>
  </cols>
  <sheetData>
    <row r="1" spans="1:452" s="115" customFormat="1" ht="64" customHeight="1">
      <c r="A1" s="132" t="e" vm="1">
        <v>#VALUE!</v>
      </c>
      <c r="B1" s="132"/>
      <c r="C1" s="132"/>
      <c r="D1" s="132"/>
      <c r="E1" s="132"/>
      <c r="F1" s="132"/>
      <c r="G1" s="132"/>
      <c r="H1" s="116"/>
    </row>
    <row r="2" spans="1:452" s="119" customFormat="1" ht="25">
      <c r="A2" s="117" t="s">
        <v>379</v>
      </c>
      <c r="B2" s="118"/>
      <c r="E2" s="120"/>
      <c r="G2" s="121"/>
      <c r="H2" s="122"/>
    </row>
    <row r="3" spans="1:452" s="128" customFormat="1" ht="25">
      <c r="A3" s="123" t="s">
        <v>381</v>
      </c>
      <c r="B3" s="124"/>
      <c r="C3" s="125"/>
      <c r="E3" s="127"/>
      <c r="H3" s="126"/>
      <c r="I3" s="128" t="s">
        <v>395</v>
      </c>
    </row>
    <row r="4" spans="1:452" s="3" customFormat="1" ht="77">
      <c r="A4" s="94" t="s">
        <v>357</v>
      </c>
      <c r="B4" s="95" t="s">
        <v>0</v>
      </c>
      <c r="C4" s="96" t="s">
        <v>202</v>
      </c>
      <c r="D4" s="96" t="s">
        <v>203</v>
      </c>
      <c r="E4" s="96" t="s">
        <v>204</v>
      </c>
      <c r="F4" s="96" t="s">
        <v>205</v>
      </c>
      <c r="G4" s="96" t="s">
        <v>206</v>
      </c>
      <c r="H4" s="97" t="s">
        <v>3</v>
      </c>
      <c r="I4" s="97" t="s">
        <v>4</v>
      </c>
    </row>
    <row r="5" spans="1:452" s="93" customFormat="1" ht="21" customHeight="1">
      <c r="A5" s="90"/>
      <c r="B5" s="140">
        <f>SUM(C5:G5)</f>
        <v>108</v>
      </c>
      <c r="C5" s="91">
        <f>SUM(C6:C11)</f>
        <v>72</v>
      </c>
      <c r="D5" s="91">
        <f t="shared" ref="D5:G5" si="0">SUM(D6:D11)</f>
        <v>27</v>
      </c>
      <c r="E5" s="91">
        <f t="shared" si="0"/>
        <v>5</v>
      </c>
      <c r="F5" s="91">
        <f t="shared" si="0"/>
        <v>4</v>
      </c>
      <c r="G5" s="91">
        <f t="shared" si="0"/>
        <v>0</v>
      </c>
      <c r="H5" s="92" t="s">
        <v>353</v>
      </c>
    </row>
    <row r="6" spans="1:452" s="89" customFormat="1" ht="21" customHeight="1">
      <c r="A6" s="84">
        <v>1</v>
      </c>
      <c r="B6" s="85">
        <v>18</v>
      </c>
      <c r="C6" s="86">
        <v>18</v>
      </c>
      <c r="D6" s="86"/>
      <c r="E6" s="86"/>
      <c r="F6" s="86"/>
      <c r="G6" s="86"/>
      <c r="H6" s="87" t="s">
        <v>256</v>
      </c>
      <c r="I6" s="88" t="s">
        <v>10</v>
      </c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</row>
    <row r="7" spans="1:452" s="63" customFormat="1" ht="21" customHeight="1">
      <c r="A7" s="78">
        <v>1</v>
      </c>
      <c r="B7" s="73">
        <v>9</v>
      </c>
      <c r="C7" s="4">
        <v>5</v>
      </c>
      <c r="D7" s="4">
        <v>4</v>
      </c>
      <c r="E7" s="4"/>
      <c r="F7" s="4"/>
      <c r="G7" s="4"/>
      <c r="H7" s="62" t="s">
        <v>242</v>
      </c>
      <c r="I7" s="61" t="s">
        <v>36</v>
      </c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</row>
    <row r="8" spans="1:452" s="63" customFormat="1" ht="21" customHeight="1">
      <c r="A8" s="78">
        <v>1</v>
      </c>
      <c r="B8" s="73">
        <v>18</v>
      </c>
      <c r="C8" s="4">
        <v>13</v>
      </c>
      <c r="D8" s="4">
        <v>5</v>
      </c>
      <c r="E8" s="4"/>
      <c r="F8" s="4"/>
      <c r="G8" s="4"/>
      <c r="H8" s="62" t="s">
        <v>253</v>
      </c>
      <c r="I8" s="61" t="s">
        <v>243</v>
      </c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</row>
    <row r="9" spans="1:452" s="63" customFormat="1" ht="21" customHeight="1">
      <c r="A9" s="79">
        <v>1</v>
      </c>
      <c r="B9" s="74">
        <v>18</v>
      </c>
      <c r="C9" s="5">
        <v>9</v>
      </c>
      <c r="D9" s="5">
        <v>9</v>
      </c>
      <c r="E9" s="5"/>
      <c r="F9" s="5"/>
      <c r="G9" s="5"/>
      <c r="H9" s="64" t="s">
        <v>254</v>
      </c>
      <c r="I9" s="65" t="s">
        <v>244</v>
      </c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66"/>
      <c r="CK9" s="66"/>
      <c r="CL9" s="66"/>
      <c r="CM9" s="66"/>
      <c r="CN9" s="66"/>
      <c r="CO9" s="66"/>
      <c r="CP9" s="66"/>
      <c r="CQ9" s="66"/>
      <c r="CR9" s="66"/>
      <c r="CS9" s="66"/>
      <c r="CT9" s="66"/>
      <c r="CU9" s="66"/>
      <c r="CV9" s="66"/>
      <c r="CW9" s="66"/>
      <c r="CX9" s="66"/>
      <c r="CY9" s="66"/>
      <c r="CZ9" s="66"/>
      <c r="DA9" s="66"/>
      <c r="DB9" s="66"/>
      <c r="DC9" s="66"/>
      <c r="DD9" s="66"/>
      <c r="DE9" s="66"/>
      <c r="DF9" s="66"/>
      <c r="DG9" s="66"/>
      <c r="DH9" s="66"/>
      <c r="DI9" s="66"/>
      <c r="DJ9" s="66"/>
      <c r="DK9" s="66"/>
      <c r="DL9" s="66"/>
      <c r="DM9" s="66"/>
      <c r="DN9" s="66"/>
      <c r="DO9" s="66"/>
      <c r="DP9" s="66"/>
      <c r="DQ9" s="66"/>
      <c r="DR9" s="66"/>
      <c r="DS9" s="66"/>
      <c r="DT9" s="66"/>
      <c r="DU9" s="66"/>
      <c r="DV9" s="66"/>
      <c r="DW9" s="66"/>
      <c r="DX9" s="66"/>
      <c r="DY9" s="66"/>
      <c r="DZ9" s="66"/>
      <c r="EA9" s="66"/>
      <c r="EB9" s="66"/>
      <c r="EC9" s="66"/>
      <c r="ED9" s="66"/>
      <c r="EE9" s="66"/>
      <c r="EF9" s="66"/>
      <c r="EG9" s="66"/>
      <c r="EH9" s="66"/>
      <c r="EI9" s="66"/>
      <c r="EJ9" s="66"/>
      <c r="EK9" s="66"/>
      <c r="EL9" s="66"/>
      <c r="EM9" s="66"/>
      <c r="EN9" s="66"/>
      <c r="EO9" s="66"/>
      <c r="EP9" s="66"/>
      <c r="EQ9" s="66"/>
      <c r="ER9" s="66"/>
      <c r="ES9" s="66"/>
      <c r="ET9" s="66"/>
      <c r="EU9" s="66"/>
      <c r="EV9" s="66"/>
      <c r="EW9" s="66"/>
      <c r="EX9" s="66"/>
      <c r="EY9" s="66"/>
      <c r="EZ9" s="66"/>
      <c r="FA9" s="66"/>
      <c r="FB9" s="66"/>
      <c r="FC9" s="66"/>
      <c r="FD9" s="66"/>
      <c r="FE9" s="66"/>
      <c r="FF9" s="66"/>
      <c r="FG9" s="66"/>
      <c r="FH9" s="66"/>
      <c r="FI9" s="66"/>
      <c r="FJ9" s="66"/>
      <c r="FK9" s="66"/>
      <c r="FL9" s="66"/>
      <c r="FM9" s="66"/>
      <c r="FN9" s="66"/>
      <c r="FO9" s="66"/>
      <c r="FP9" s="66"/>
      <c r="FQ9" s="66"/>
      <c r="FR9" s="66"/>
      <c r="FS9" s="66"/>
      <c r="FT9" s="66"/>
      <c r="FU9" s="66"/>
      <c r="FV9" s="66"/>
      <c r="FW9" s="66"/>
      <c r="FX9" s="66"/>
      <c r="FY9" s="66"/>
      <c r="FZ9" s="66"/>
      <c r="GA9" s="66"/>
      <c r="GB9" s="66"/>
      <c r="GC9" s="66"/>
      <c r="GD9" s="66"/>
      <c r="GE9" s="66"/>
      <c r="GF9" s="66"/>
      <c r="GG9" s="66"/>
      <c r="GH9" s="66"/>
      <c r="GI9" s="66"/>
      <c r="GJ9" s="66"/>
      <c r="GK9" s="66"/>
      <c r="GL9" s="66"/>
      <c r="GM9" s="66"/>
      <c r="GN9" s="66"/>
      <c r="GO9" s="66"/>
      <c r="GP9" s="66"/>
      <c r="GQ9" s="66"/>
      <c r="GR9" s="66"/>
      <c r="GS9" s="66"/>
      <c r="GT9" s="66"/>
      <c r="GU9" s="66"/>
      <c r="GV9" s="66"/>
      <c r="GW9" s="66"/>
      <c r="GX9" s="66"/>
      <c r="GY9" s="66"/>
      <c r="GZ9" s="66"/>
      <c r="HA9" s="66"/>
      <c r="HB9" s="66"/>
      <c r="HC9" s="66"/>
      <c r="HD9" s="66"/>
      <c r="HE9" s="66"/>
      <c r="HF9" s="66"/>
      <c r="HG9" s="66"/>
      <c r="HH9" s="66"/>
      <c r="HI9" s="66"/>
      <c r="HJ9" s="66"/>
      <c r="HK9" s="66"/>
      <c r="HL9" s="66"/>
      <c r="HM9" s="66"/>
      <c r="HN9" s="66"/>
      <c r="HO9" s="66"/>
      <c r="HP9" s="66"/>
      <c r="HQ9" s="66"/>
      <c r="HR9" s="66"/>
      <c r="HS9" s="66"/>
      <c r="HT9" s="66"/>
      <c r="HU9" s="66"/>
      <c r="HV9" s="66"/>
      <c r="HW9" s="66"/>
      <c r="HX9" s="66"/>
      <c r="HY9" s="66"/>
      <c r="HZ9" s="66"/>
      <c r="IA9" s="66"/>
      <c r="IB9" s="66"/>
      <c r="IC9" s="66"/>
      <c r="ID9" s="66"/>
      <c r="IE9" s="66"/>
      <c r="IF9" s="66"/>
      <c r="IG9" s="66"/>
      <c r="IH9" s="66"/>
      <c r="II9" s="66"/>
      <c r="IJ9" s="66"/>
      <c r="IK9" s="66"/>
      <c r="IL9" s="66"/>
      <c r="IM9" s="66"/>
      <c r="IN9" s="66"/>
      <c r="IO9" s="66"/>
      <c r="IP9" s="66"/>
      <c r="IQ9" s="66"/>
      <c r="IR9" s="66"/>
      <c r="IS9" s="66"/>
      <c r="IT9" s="66"/>
      <c r="IU9" s="66"/>
      <c r="IV9" s="66"/>
      <c r="IW9" s="66"/>
      <c r="IX9" s="66"/>
      <c r="IY9" s="66"/>
      <c r="IZ9" s="66"/>
      <c r="JA9" s="66"/>
      <c r="JB9" s="66"/>
      <c r="JC9" s="66"/>
      <c r="JD9" s="66"/>
      <c r="JE9" s="66"/>
      <c r="JF9" s="66"/>
      <c r="JG9" s="66"/>
      <c r="JH9" s="66"/>
      <c r="JI9" s="66"/>
      <c r="JJ9" s="66"/>
      <c r="JK9" s="66"/>
      <c r="JL9" s="66"/>
      <c r="JM9" s="66"/>
      <c r="JN9" s="66"/>
      <c r="JO9" s="66"/>
      <c r="JP9" s="66"/>
      <c r="JQ9" s="66"/>
      <c r="JR9" s="66"/>
      <c r="JS9" s="66"/>
      <c r="JT9" s="66"/>
      <c r="JU9" s="66"/>
      <c r="JV9" s="66"/>
      <c r="JW9" s="66"/>
      <c r="JX9" s="66"/>
      <c r="JY9" s="66"/>
      <c r="JZ9" s="66"/>
      <c r="KA9" s="66"/>
      <c r="KB9" s="66"/>
      <c r="KC9" s="66"/>
      <c r="KD9" s="66"/>
      <c r="KE9" s="66"/>
      <c r="KF9" s="66"/>
      <c r="KG9" s="66"/>
      <c r="KH9" s="66"/>
      <c r="KI9" s="66"/>
      <c r="KJ9" s="66"/>
      <c r="KK9" s="66"/>
      <c r="KL9" s="66"/>
      <c r="KM9" s="66"/>
      <c r="KN9" s="66"/>
      <c r="KO9" s="66"/>
      <c r="KP9" s="66"/>
      <c r="KQ9" s="66"/>
      <c r="KR9" s="66"/>
      <c r="KS9" s="66"/>
      <c r="KT9" s="66"/>
      <c r="KU9" s="66"/>
      <c r="KV9" s="66"/>
      <c r="KW9" s="66"/>
      <c r="KX9" s="66"/>
      <c r="KY9" s="66"/>
      <c r="KZ9" s="66"/>
      <c r="LA9" s="66"/>
      <c r="LB9" s="66"/>
      <c r="LC9" s="66"/>
      <c r="LD9" s="66"/>
      <c r="LE9" s="66"/>
      <c r="LF9" s="66"/>
      <c r="LG9" s="66"/>
      <c r="LH9" s="66"/>
      <c r="LI9" s="66"/>
      <c r="LJ9" s="66"/>
      <c r="LK9" s="66"/>
      <c r="LL9" s="66"/>
      <c r="LM9" s="66"/>
      <c r="LN9" s="66"/>
      <c r="LO9" s="66"/>
      <c r="LP9" s="66"/>
      <c r="LQ9" s="66"/>
      <c r="LR9" s="66"/>
      <c r="LS9" s="66"/>
      <c r="LT9" s="66"/>
      <c r="LU9" s="66"/>
      <c r="LV9" s="66"/>
      <c r="LW9" s="66"/>
      <c r="LX9" s="66"/>
      <c r="LY9" s="66"/>
      <c r="LZ9" s="66"/>
      <c r="MA9" s="66"/>
      <c r="MB9" s="66"/>
      <c r="MC9" s="66"/>
      <c r="MD9" s="66"/>
      <c r="ME9" s="66"/>
      <c r="MF9" s="66"/>
      <c r="MG9" s="66"/>
      <c r="MH9" s="66"/>
      <c r="MI9" s="66"/>
      <c r="MJ9" s="66"/>
      <c r="MK9" s="66"/>
      <c r="ML9" s="66"/>
      <c r="MM9" s="66"/>
      <c r="MN9" s="66"/>
      <c r="MO9" s="66"/>
      <c r="MP9" s="66"/>
      <c r="MQ9" s="66"/>
      <c r="MR9" s="66"/>
      <c r="MS9" s="66"/>
      <c r="MT9" s="66"/>
      <c r="MU9" s="66"/>
      <c r="MV9" s="66"/>
      <c r="MW9" s="66"/>
      <c r="MX9" s="66"/>
      <c r="MY9" s="66"/>
      <c r="MZ9" s="66"/>
      <c r="NA9" s="66"/>
      <c r="NB9" s="66"/>
      <c r="NC9" s="66"/>
      <c r="ND9" s="66"/>
      <c r="NE9" s="66"/>
      <c r="NF9" s="66"/>
      <c r="NG9" s="66"/>
      <c r="NH9" s="66"/>
      <c r="NI9" s="66"/>
      <c r="NJ9" s="66"/>
      <c r="NK9" s="66"/>
      <c r="NL9" s="66"/>
      <c r="NM9" s="66"/>
      <c r="NN9" s="66"/>
      <c r="NO9" s="66"/>
      <c r="NP9" s="66"/>
      <c r="NQ9" s="66"/>
      <c r="NR9" s="66"/>
      <c r="NS9" s="66"/>
      <c r="NT9" s="66"/>
      <c r="NU9" s="66"/>
      <c r="NV9" s="66"/>
      <c r="NW9" s="66"/>
      <c r="NX9" s="66"/>
      <c r="NY9" s="66"/>
      <c r="NZ9" s="66"/>
      <c r="OA9" s="66"/>
      <c r="OB9" s="66"/>
      <c r="OC9" s="66"/>
      <c r="OD9" s="66"/>
      <c r="OE9" s="66"/>
      <c r="OF9" s="66"/>
      <c r="OG9" s="66"/>
      <c r="OH9" s="66"/>
      <c r="OI9" s="66"/>
      <c r="OJ9" s="66"/>
      <c r="OK9" s="66"/>
      <c r="OL9" s="66"/>
      <c r="OM9" s="66"/>
      <c r="ON9" s="66"/>
      <c r="OO9" s="66"/>
      <c r="OP9" s="66"/>
      <c r="OQ9" s="66"/>
      <c r="OR9" s="66"/>
      <c r="OS9" s="66"/>
      <c r="OT9" s="66"/>
      <c r="OU9" s="66"/>
      <c r="OV9" s="66"/>
      <c r="OW9" s="66"/>
      <c r="OX9" s="66"/>
      <c r="OY9" s="66"/>
      <c r="OZ9" s="66"/>
      <c r="PA9" s="66"/>
      <c r="PB9" s="66"/>
      <c r="PC9" s="66"/>
      <c r="PD9" s="66"/>
      <c r="PE9" s="66"/>
      <c r="PF9" s="66"/>
      <c r="PG9" s="66"/>
      <c r="PH9" s="66"/>
      <c r="PI9" s="66"/>
      <c r="PJ9" s="66"/>
      <c r="PK9" s="66"/>
      <c r="PL9" s="66"/>
      <c r="PM9" s="66"/>
      <c r="PN9" s="66"/>
      <c r="PO9" s="66"/>
      <c r="PP9" s="66"/>
      <c r="PQ9" s="66"/>
      <c r="PR9" s="66"/>
      <c r="PS9" s="66"/>
      <c r="PT9" s="66"/>
      <c r="PU9" s="66"/>
      <c r="PV9" s="66"/>
      <c r="PW9" s="66"/>
      <c r="PX9" s="66"/>
      <c r="PY9" s="66"/>
      <c r="PZ9" s="66"/>
      <c r="QA9" s="66"/>
      <c r="QB9" s="66"/>
      <c r="QC9" s="66"/>
      <c r="QD9" s="66"/>
      <c r="QE9" s="66"/>
      <c r="QF9" s="66"/>
      <c r="QG9" s="66"/>
      <c r="QH9" s="66"/>
      <c r="QI9" s="66"/>
      <c r="QJ9" s="66"/>
    </row>
    <row r="10" spans="1:452" s="63" customFormat="1" ht="68.25" customHeight="1">
      <c r="A10" s="78">
        <v>1</v>
      </c>
      <c r="B10" s="73">
        <v>36</v>
      </c>
      <c r="C10" s="4">
        <v>27</v>
      </c>
      <c r="D10" s="4">
        <v>9</v>
      </c>
      <c r="E10" s="4"/>
      <c r="F10" s="4"/>
      <c r="G10" s="4"/>
      <c r="H10" s="67" t="s">
        <v>388</v>
      </c>
      <c r="I10" s="68" t="s">
        <v>387</v>
      </c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  <c r="CI10" s="61"/>
      <c r="CJ10" s="61"/>
      <c r="CK10" s="61"/>
      <c r="CL10" s="61"/>
      <c r="CM10" s="61"/>
      <c r="CN10" s="61"/>
      <c r="CO10" s="61"/>
      <c r="CP10" s="61"/>
      <c r="CQ10" s="61"/>
      <c r="CR10" s="61"/>
      <c r="CS10" s="61"/>
      <c r="CT10" s="61"/>
      <c r="CU10" s="61"/>
      <c r="CV10" s="61"/>
      <c r="CW10" s="61"/>
      <c r="CX10" s="61"/>
      <c r="CY10" s="61"/>
      <c r="CZ10" s="61"/>
      <c r="DA10" s="61"/>
      <c r="DB10" s="61"/>
      <c r="DC10" s="61"/>
      <c r="DD10" s="61"/>
      <c r="DE10" s="61"/>
      <c r="DF10" s="61"/>
      <c r="DG10" s="61"/>
      <c r="DH10" s="61"/>
      <c r="DI10" s="61"/>
      <c r="DJ10" s="61"/>
      <c r="DK10" s="61"/>
      <c r="DL10" s="61"/>
      <c r="DM10" s="61"/>
      <c r="DN10" s="61"/>
      <c r="DO10" s="61"/>
      <c r="DP10" s="61"/>
      <c r="DQ10" s="61"/>
      <c r="DR10" s="61"/>
      <c r="DS10" s="61"/>
      <c r="DT10" s="61"/>
      <c r="DU10" s="61"/>
      <c r="DV10" s="61"/>
      <c r="DW10" s="61"/>
      <c r="DX10" s="61"/>
      <c r="DY10" s="61"/>
      <c r="DZ10" s="61"/>
      <c r="EA10" s="61"/>
      <c r="EB10" s="61"/>
      <c r="EC10" s="61"/>
      <c r="ED10" s="61"/>
      <c r="EE10" s="61"/>
      <c r="EF10" s="61"/>
      <c r="EG10" s="61"/>
      <c r="EH10" s="61"/>
      <c r="EI10" s="61"/>
      <c r="EJ10" s="61"/>
      <c r="EK10" s="61"/>
      <c r="EL10" s="61"/>
      <c r="EM10" s="61"/>
      <c r="EN10" s="61"/>
      <c r="EO10" s="61"/>
      <c r="EP10" s="61"/>
      <c r="EQ10" s="61"/>
      <c r="ER10" s="61"/>
      <c r="ES10" s="61"/>
      <c r="ET10" s="61"/>
      <c r="EU10" s="61"/>
      <c r="EV10" s="61"/>
      <c r="EW10" s="61"/>
      <c r="EX10" s="61"/>
      <c r="EY10" s="61"/>
      <c r="EZ10" s="61"/>
      <c r="FA10" s="61"/>
      <c r="FB10" s="61"/>
      <c r="FC10" s="61"/>
      <c r="FD10" s="61"/>
      <c r="FE10" s="61"/>
      <c r="FF10" s="61"/>
      <c r="FG10" s="61"/>
      <c r="FH10" s="61"/>
      <c r="FI10" s="61"/>
      <c r="FJ10" s="61"/>
      <c r="FK10" s="61"/>
      <c r="FL10" s="61"/>
      <c r="FM10" s="61"/>
      <c r="FN10" s="61"/>
      <c r="FO10" s="61"/>
      <c r="FP10" s="61"/>
      <c r="FQ10" s="61"/>
      <c r="FR10" s="61"/>
      <c r="FS10" s="61"/>
      <c r="FT10" s="61"/>
      <c r="FU10" s="61"/>
      <c r="FV10" s="61"/>
      <c r="FW10" s="61"/>
      <c r="FX10" s="61"/>
      <c r="FY10" s="61"/>
      <c r="FZ10" s="61"/>
      <c r="GA10" s="61"/>
      <c r="GB10" s="61"/>
      <c r="GC10" s="61"/>
      <c r="GD10" s="61"/>
      <c r="GE10" s="61"/>
      <c r="GF10" s="61"/>
      <c r="GG10" s="61"/>
      <c r="GH10" s="61"/>
      <c r="GI10" s="61"/>
      <c r="GJ10" s="61"/>
      <c r="GK10" s="61"/>
      <c r="GL10" s="61"/>
      <c r="GM10" s="61"/>
      <c r="GN10" s="61"/>
      <c r="GO10" s="61"/>
      <c r="GP10" s="61"/>
      <c r="GQ10" s="61"/>
      <c r="GR10" s="61"/>
      <c r="GS10" s="61"/>
      <c r="GT10" s="61"/>
      <c r="GU10" s="61"/>
      <c r="GV10" s="61"/>
      <c r="GW10" s="61"/>
      <c r="GX10" s="61"/>
      <c r="GY10" s="61"/>
      <c r="GZ10" s="61"/>
      <c r="HA10" s="61"/>
      <c r="HB10" s="61"/>
      <c r="HC10" s="61"/>
      <c r="HD10" s="61"/>
      <c r="HE10" s="61"/>
      <c r="HF10" s="61"/>
      <c r="HG10" s="61"/>
      <c r="HH10" s="61"/>
      <c r="HI10" s="61"/>
      <c r="HJ10" s="61"/>
      <c r="HK10" s="61"/>
      <c r="HL10" s="61"/>
      <c r="HM10" s="61"/>
      <c r="HN10" s="61"/>
      <c r="HO10" s="61"/>
      <c r="HP10" s="61"/>
      <c r="HQ10" s="61"/>
      <c r="HR10" s="61"/>
      <c r="HS10" s="61"/>
      <c r="HT10" s="61"/>
      <c r="HU10" s="61"/>
      <c r="HV10" s="61"/>
      <c r="HW10" s="61"/>
      <c r="HX10" s="61"/>
      <c r="HY10" s="61"/>
      <c r="HZ10" s="61"/>
      <c r="IA10" s="61"/>
      <c r="IB10" s="61"/>
      <c r="IC10" s="61"/>
      <c r="ID10" s="61"/>
      <c r="IE10" s="61"/>
      <c r="IF10" s="61"/>
      <c r="IG10" s="61"/>
      <c r="IH10" s="61"/>
      <c r="II10" s="61"/>
      <c r="IJ10" s="61"/>
      <c r="IK10" s="61"/>
      <c r="IL10" s="61"/>
      <c r="IM10" s="61"/>
      <c r="IN10" s="61"/>
      <c r="IO10" s="61"/>
      <c r="IP10" s="61"/>
      <c r="IQ10" s="61"/>
      <c r="IR10" s="61"/>
      <c r="IS10" s="61"/>
      <c r="IT10" s="61"/>
      <c r="IU10" s="61"/>
      <c r="IV10" s="61"/>
      <c r="IW10" s="61"/>
      <c r="IX10" s="61"/>
      <c r="IY10" s="61"/>
      <c r="IZ10" s="61"/>
      <c r="JA10" s="61"/>
      <c r="JB10" s="61"/>
      <c r="JC10" s="61"/>
      <c r="JD10" s="61"/>
      <c r="JE10" s="61"/>
      <c r="JF10" s="61"/>
      <c r="JG10" s="61"/>
      <c r="JH10" s="61"/>
      <c r="JI10" s="61"/>
      <c r="JJ10" s="61"/>
      <c r="JK10" s="61"/>
      <c r="JL10" s="61"/>
      <c r="JM10" s="61"/>
      <c r="JN10" s="61"/>
      <c r="JO10" s="61"/>
      <c r="JP10" s="61"/>
      <c r="JQ10" s="61"/>
      <c r="JR10" s="61"/>
      <c r="JS10" s="61"/>
      <c r="JT10" s="61"/>
      <c r="JU10" s="61"/>
      <c r="JV10" s="61"/>
      <c r="JW10" s="61"/>
      <c r="JX10" s="61"/>
      <c r="JY10" s="61"/>
      <c r="JZ10" s="61"/>
      <c r="KA10" s="61"/>
      <c r="KB10" s="61"/>
      <c r="KC10" s="61"/>
      <c r="KD10" s="61"/>
      <c r="KE10" s="61"/>
      <c r="KF10" s="61"/>
      <c r="KG10" s="61"/>
      <c r="KH10" s="61"/>
      <c r="KI10" s="61"/>
      <c r="KJ10" s="61"/>
      <c r="KK10" s="61"/>
      <c r="KL10" s="61"/>
      <c r="KM10" s="61"/>
      <c r="KN10" s="61"/>
      <c r="KO10" s="61"/>
      <c r="KP10" s="61"/>
      <c r="KQ10" s="61"/>
      <c r="KR10" s="61"/>
      <c r="KS10" s="61"/>
      <c r="KT10" s="61"/>
      <c r="KU10" s="61"/>
      <c r="KV10" s="61"/>
      <c r="KW10" s="61"/>
      <c r="KX10" s="61"/>
      <c r="KY10" s="61"/>
      <c r="KZ10" s="61"/>
      <c r="LA10" s="61"/>
      <c r="LB10" s="61"/>
      <c r="LC10" s="61"/>
      <c r="LD10" s="61"/>
      <c r="LE10" s="61"/>
      <c r="LF10" s="61"/>
      <c r="LG10" s="61"/>
      <c r="LH10" s="61"/>
      <c r="LI10" s="61"/>
      <c r="LJ10" s="61"/>
      <c r="LK10" s="61"/>
      <c r="LL10" s="61"/>
      <c r="LM10" s="61"/>
      <c r="LN10" s="61"/>
      <c r="LO10" s="61"/>
      <c r="LP10" s="61"/>
      <c r="LQ10" s="61"/>
      <c r="LR10" s="61"/>
      <c r="LS10" s="61"/>
      <c r="LT10" s="61"/>
      <c r="LU10" s="61"/>
      <c r="LV10" s="61"/>
      <c r="LW10" s="61"/>
      <c r="LX10" s="61"/>
      <c r="LY10" s="61"/>
      <c r="LZ10" s="61"/>
      <c r="MA10" s="61"/>
      <c r="MB10" s="61"/>
      <c r="MC10" s="61"/>
      <c r="MD10" s="61"/>
      <c r="ME10" s="61"/>
      <c r="MF10" s="61"/>
      <c r="MG10" s="61"/>
      <c r="MH10" s="61"/>
      <c r="MI10" s="61"/>
      <c r="MJ10" s="61"/>
      <c r="MK10" s="61"/>
      <c r="ML10" s="61"/>
      <c r="MM10" s="61"/>
      <c r="MN10" s="61"/>
      <c r="MO10" s="61"/>
      <c r="MP10" s="61"/>
      <c r="MQ10" s="61"/>
      <c r="MR10" s="61"/>
      <c r="MS10" s="61"/>
      <c r="MT10" s="61"/>
      <c r="MU10" s="61"/>
      <c r="MV10" s="61"/>
      <c r="MW10" s="61"/>
      <c r="MX10" s="61"/>
      <c r="MY10" s="61"/>
      <c r="MZ10" s="61"/>
      <c r="NA10" s="61"/>
      <c r="NB10" s="61"/>
      <c r="NC10" s="61"/>
      <c r="ND10" s="61"/>
      <c r="NE10" s="61"/>
      <c r="NF10" s="61"/>
      <c r="NG10" s="61"/>
      <c r="NH10" s="61"/>
      <c r="NI10" s="61"/>
      <c r="NJ10" s="61"/>
      <c r="NK10" s="61"/>
      <c r="NL10" s="61"/>
      <c r="NM10" s="61"/>
      <c r="NN10" s="61"/>
      <c r="NO10" s="61"/>
      <c r="NP10" s="61"/>
      <c r="NQ10" s="61"/>
      <c r="NR10" s="61"/>
      <c r="NS10" s="61"/>
      <c r="NT10" s="61"/>
      <c r="NU10" s="61"/>
      <c r="NV10" s="61"/>
      <c r="NW10" s="61"/>
      <c r="NX10" s="61"/>
      <c r="NY10" s="61"/>
      <c r="NZ10" s="61"/>
      <c r="OA10" s="61"/>
      <c r="OB10" s="61"/>
      <c r="OC10" s="61"/>
      <c r="OD10" s="61"/>
      <c r="OE10" s="61"/>
      <c r="OF10" s="61"/>
      <c r="OG10" s="61"/>
      <c r="OH10" s="61"/>
      <c r="OI10" s="61"/>
      <c r="OJ10" s="61"/>
      <c r="OK10" s="61"/>
      <c r="OL10" s="61"/>
      <c r="OM10" s="61"/>
      <c r="ON10" s="61"/>
      <c r="OO10" s="61"/>
      <c r="OP10" s="61"/>
      <c r="OQ10" s="61"/>
      <c r="OR10" s="61"/>
      <c r="OS10" s="61"/>
      <c r="OT10" s="61"/>
      <c r="OU10" s="61"/>
      <c r="OV10" s="61"/>
      <c r="OW10" s="61"/>
      <c r="OX10" s="61"/>
      <c r="OY10" s="61"/>
      <c r="OZ10" s="61"/>
      <c r="PA10" s="61"/>
      <c r="PB10" s="61"/>
      <c r="PC10" s="61"/>
      <c r="PD10" s="61"/>
      <c r="PE10" s="61"/>
      <c r="PF10" s="61"/>
      <c r="PG10" s="61"/>
      <c r="PH10" s="61"/>
      <c r="PI10" s="61"/>
      <c r="PJ10" s="61"/>
      <c r="PK10" s="61"/>
      <c r="PL10" s="61"/>
      <c r="PM10" s="61"/>
      <c r="PN10" s="61"/>
      <c r="PO10" s="61"/>
      <c r="PP10" s="61"/>
      <c r="PQ10" s="61"/>
      <c r="PR10" s="61"/>
      <c r="PS10" s="61"/>
      <c r="PT10" s="61"/>
      <c r="PU10" s="61"/>
      <c r="PV10" s="61"/>
      <c r="PW10" s="61"/>
      <c r="PX10" s="61"/>
      <c r="PY10" s="61"/>
      <c r="PZ10" s="61"/>
      <c r="QA10" s="61"/>
      <c r="QB10" s="61"/>
      <c r="QC10" s="61"/>
      <c r="QD10" s="61"/>
      <c r="QE10" s="61"/>
      <c r="QF10" s="61"/>
      <c r="QG10" s="61"/>
      <c r="QH10" s="61"/>
      <c r="QI10" s="61"/>
      <c r="QJ10" s="61"/>
    </row>
    <row r="11" spans="1:452" s="63" customFormat="1" ht="21" customHeight="1">
      <c r="A11" s="78">
        <v>1</v>
      </c>
      <c r="B11" s="73">
        <v>9</v>
      </c>
      <c r="C11" s="4"/>
      <c r="D11" s="4"/>
      <c r="E11" s="4">
        <v>5</v>
      </c>
      <c r="F11" s="4">
        <v>4</v>
      </c>
      <c r="G11" s="4"/>
      <c r="H11" s="67" t="s">
        <v>255</v>
      </c>
      <c r="I11" s="61" t="s">
        <v>245</v>
      </c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  <c r="BM11" s="61"/>
      <c r="BN11" s="61"/>
      <c r="BO11" s="61"/>
      <c r="BP11" s="61"/>
      <c r="BQ11" s="61"/>
      <c r="BR11" s="61"/>
      <c r="BS11" s="61"/>
      <c r="BT11" s="61"/>
      <c r="BU11" s="61"/>
      <c r="BV11" s="61"/>
      <c r="BW11" s="61"/>
      <c r="BX11" s="61"/>
      <c r="BY11" s="61"/>
      <c r="BZ11" s="61"/>
      <c r="CA11" s="61"/>
      <c r="CB11" s="61"/>
      <c r="CC11" s="61"/>
      <c r="CD11" s="61"/>
      <c r="CE11" s="61"/>
      <c r="CF11" s="61"/>
      <c r="CG11" s="61"/>
      <c r="CH11" s="61"/>
      <c r="CI11" s="61"/>
      <c r="CJ11" s="61"/>
      <c r="CK11" s="61"/>
      <c r="CL11" s="61"/>
      <c r="CM11" s="61"/>
      <c r="CN11" s="61"/>
      <c r="CO11" s="61"/>
      <c r="CP11" s="61"/>
      <c r="CQ11" s="61"/>
      <c r="CR11" s="61"/>
      <c r="CS11" s="61"/>
      <c r="CT11" s="61"/>
      <c r="CU11" s="61"/>
      <c r="CV11" s="61"/>
      <c r="CW11" s="61"/>
      <c r="CX11" s="61"/>
      <c r="CY11" s="61"/>
      <c r="CZ11" s="61"/>
      <c r="DA11" s="61"/>
      <c r="DB11" s="61"/>
      <c r="DC11" s="61"/>
      <c r="DD11" s="61"/>
      <c r="DE11" s="61"/>
      <c r="DF11" s="61"/>
      <c r="DG11" s="61"/>
      <c r="DH11" s="61"/>
      <c r="DI11" s="61"/>
      <c r="DJ11" s="61"/>
      <c r="DK11" s="61"/>
      <c r="DL11" s="61"/>
      <c r="DM11" s="61"/>
      <c r="DN11" s="61"/>
      <c r="DO11" s="61"/>
      <c r="DP11" s="61"/>
      <c r="DQ11" s="61"/>
      <c r="DR11" s="61"/>
      <c r="DS11" s="61"/>
      <c r="DT11" s="61"/>
      <c r="DU11" s="61"/>
      <c r="DV11" s="61"/>
      <c r="DW11" s="61"/>
      <c r="DX11" s="61"/>
      <c r="DY11" s="61"/>
      <c r="DZ11" s="61"/>
      <c r="EA11" s="61"/>
      <c r="EB11" s="61"/>
      <c r="EC11" s="61"/>
      <c r="ED11" s="61"/>
      <c r="EE11" s="61"/>
      <c r="EF11" s="61"/>
      <c r="EG11" s="61"/>
      <c r="EH11" s="61"/>
      <c r="EI11" s="61"/>
      <c r="EJ11" s="61"/>
      <c r="EK11" s="61"/>
      <c r="EL11" s="61"/>
      <c r="EM11" s="61"/>
      <c r="EN11" s="61"/>
      <c r="EO11" s="61"/>
      <c r="EP11" s="61"/>
      <c r="EQ11" s="61"/>
      <c r="ER11" s="61"/>
      <c r="ES11" s="61"/>
      <c r="ET11" s="61"/>
      <c r="EU11" s="61"/>
      <c r="EV11" s="61"/>
      <c r="EW11" s="61"/>
      <c r="EX11" s="61"/>
      <c r="EY11" s="61"/>
      <c r="EZ11" s="61"/>
      <c r="FA11" s="61"/>
      <c r="FB11" s="61"/>
      <c r="FC11" s="61"/>
      <c r="FD11" s="61"/>
      <c r="FE11" s="61"/>
      <c r="FF11" s="61"/>
      <c r="FG11" s="61"/>
      <c r="FH11" s="61"/>
      <c r="FI11" s="61"/>
      <c r="FJ11" s="61"/>
      <c r="FK11" s="61"/>
      <c r="FL11" s="61"/>
      <c r="FM11" s="61"/>
      <c r="FN11" s="61"/>
      <c r="FO11" s="61"/>
      <c r="FP11" s="61"/>
      <c r="FQ11" s="61"/>
      <c r="FR11" s="61"/>
      <c r="FS11" s="61"/>
      <c r="FT11" s="61"/>
      <c r="FU11" s="61"/>
      <c r="FV11" s="61"/>
      <c r="FW11" s="61"/>
      <c r="FX11" s="61"/>
      <c r="FY11" s="61"/>
      <c r="FZ11" s="61"/>
      <c r="GA11" s="61"/>
      <c r="GB11" s="61"/>
      <c r="GC11" s="61"/>
      <c r="GD11" s="61"/>
      <c r="GE11" s="61"/>
      <c r="GF11" s="61"/>
      <c r="GG11" s="61"/>
      <c r="GH11" s="61"/>
      <c r="GI11" s="61"/>
      <c r="GJ11" s="61"/>
      <c r="GK11" s="61"/>
      <c r="GL11" s="61"/>
      <c r="GM11" s="61"/>
      <c r="GN11" s="61"/>
      <c r="GO11" s="61"/>
      <c r="GP11" s="61"/>
      <c r="GQ11" s="61"/>
      <c r="GR11" s="61"/>
      <c r="GS11" s="61"/>
      <c r="GT11" s="61"/>
      <c r="GU11" s="61"/>
      <c r="GV11" s="61"/>
      <c r="GW11" s="61"/>
      <c r="GX11" s="61"/>
      <c r="GY11" s="61"/>
      <c r="GZ11" s="61"/>
      <c r="HA11" s="61"/>
      <c r="HB11" s="61"/>
      <c r="HC11" s="61"/>
      <c r="HD11" s="61"/>
      <c r="HE11" s="61"/>
      <c r="HF11" s="61"/>
      <c r="HG11" s="61"/>
      <c r="HH11" s="61"/>
      <c r="HI11" s="61"/>
      <c r="HJ11" s="61"/>
      <c r="HK11" s="61"/>
      <c r="HL11" s="61"/>
      <c r="HM11" s="61"/>
      <c r="HN11" s="61"/>
      <c r="HO11" s="61"/>
      <c r="HP11" s="61"/>
      <c r="HQ11" s="61"/>
      <c r="HR11" s="61"/>
      <c r="HS11" s="61"/>
      <c r="HT11" s="61"/>
      <c r="HU11" s="61"/>
      <c r="HV11" s="61"/>
      <c r="HW11" s="61"/>
      <c r="HX11" s="61"/>
      <c r="HY11" s="61"/>
      <c r="HZ11" s="61"/>
      <c r="IA11" s="61"/>
      <c r="IB11" s="61"/>
      <c r="IC11" s="61"/>
      <c r="ID11" s="61"/>
      <c r="IE11" s="61"/>
      <c r="IF11" s="61"/>
      <c r="IG11" s="61"/>
      <c r="IH11" s="61"/>
      <c r="II11" s="61"/>
      <c r="IJ11" s="61"/>
      <c r="IK11" s="61"/>
      <c r="IL11" s="61"/>
      <c r="IM11" s="61"/>
      <c r="IN11" s="61"/>
      <c r="IO11" s="61"/>
      <c r="IP11" s="61"/>
      <c r="IQ11" s="61"/>
      <c r="IR11" s="61"/>
      <c r="IS11" s="61"/>
      <c r="IT11" s="61"/>
      <c r="IU11" s="61"/>
      <c r="IV11" s="61"/>
      <c r="IW11" s="61"/>
      <c r="IX11" s="61"/>
      <c r="IY11" s="61"/>
      <c r="IZ11" s="61"/>
      <c r="JA11" s="61"/>
      <c r="JB11" s="61"/>
      <c r="JC11" s="61"/>
      <c r="JD11" s="61"/>
      <c r="JE11" s="61"/>
      <c r="JF11" s="61"/>
      <c r="JG11" s="61"/>
      <c r="JH11" s="61"/>
      <c r="JI11" s="61"/>
      <c r="JJ11" s="61"/>
      <c r="JK11" s="61"/>
      <c r="JL11" s="61"/>
      <c r="JM11" s="61"/>
      <c r="JN11" s="61"/>
      <c r="JO11" s="61"/>
      <c r="JP11" s="61"/>
      <c r="JQ11" s="61"/>
      <c r="JR11" s="61"/>
      <c r="JS11" s="61"/>
      <c r="JT11" s="61"/>
      <c r="JU11" s="61"/>
      <c r="JV11" s="61"/>
      <c r="JW11" s="61"/>
      <c r="JX11" s="61"/>
      <c r="JY11" s="61"/>
      <c r="JZ11" s="61"/>
      <c r="KA11" s="61"/>
      <c r="KB11" s="61"/>
      <c r="KC11" s="61"/>
      <c r="KD11" s="61"/>
      <c r="KE11" s="61"/>
      <c r="KF11" s="61"/>
      <c r="KG11" s="61"/>
      <c r="KH11" s="61"/>
      <c r="KI11" s="61"/>
      <c r="KJ11" s="61"/>
      <c r="KK11" s="61"/>
      <c r="KL11" s="61"/>
      <c r="KM11" s="61"/>
      <c r="KN11" s="61"/>
      <c r="KO11" s="61"/>
      <c r="KP11" s="61"/>
      <c r="KQ11" s="61"/>
      <c r="KR11" s="61"/>
      <c r="KS11" s="61"/>
      <c r="KT11" s="61"/>
      <c r="KU11" s="61"/>
      <c r="KV11" s="61"/>
      <c r="KW11" s="61"/>
      <c r="KX11" s="61"/>
      <c r="KY11" s="61"/>
      <c r="KZ11" s="61"/>
      <c r="LA11" s="61"/>
      <c r="LB11" s="61"/>
      <c r="LC11" s="61"/>
      <c r="LD11" s="61"/>
      <c r="LE11" s="61"/>
      <c r="LF11" s="61"/>
      <c r="LG11" s="61"/>
      <c r="LH11" s="61"/>
      <c r="LI11" s="61"/>
      <c r="LJ11" s="61"/>
      <c r="LK11" s="61"/>
      <c r="LL11" s="61"/>
      <c r="LM11" s="61"/>
      <c r="LN11" s="61"/>
      <c r="LO11" s="61"/>
      <c r="LP11" s="61"/>
      <c r="LQ11" s="61"/>
      <c r="LR11" s="61"/>
      <c r="LS11" s="61"/>
      <c r="LT11" s="61"/>
      <c r="LU11" s="61"/>
      <c r="LV11" s="61"/>
      <c r="LW11" s="61"/>
      <c r="LX11" s="61"/>
      <c r="LY11" s="61"/>
      <c r="LZ11" s="61"/>
      <c r="MA11" s="61"/>
      <c r="MB11" s="61"/>
      <c r="MC11" s="61"/>
      <c r="MD11" s="61"/>
      <c r="ME11" s="61"/>
      <c r="MF11" s="61"/>
      <c r="MG11" s="61"/>
      <c r="MH11" s="61"/>
      <c r="MI11" s="61"/>
      <c r="MJ11" s="61"/>
      <c r="MK11" s="61"/>
      <c r="ML11" s="61"/>
      <c r="MM11" s="61"/>
      <c r="MN11" s="61"/>
      <c r="MO11" s="61"/>
      <c r="MP11" s="61"/>
      <c r="MQ11" s="61"/>
      <c r="MR11" s="61"/>
      <c r="MS11" s="61"/>
      <c r="MT11" s="61"/>
      <c r="MU11" s="61"/>
      <c r="MV11" s="61"/>
      <c r="MW11" s="61"/>
      <c r="MX11" s="61"/>
      <c r="MY11" s="61"/>
      <c r="MZ11" s="61"/>
      <c r="NA11" s="61"/>
      <c r="NB11" s="61"/>
      <c r="NC11" s="61"/>
      <c r="ND11" s="61"/>
      <c r="NE11" s="61"/>
      <c r="NF11" s="61"/>
      <c r="NG11" s="61"/>
      <c r="NH11" s="61"/>
      <c r="NI11" s="61"/>
      <c r="NJ11" s="61"/>
      <c r="NK11" s="61"/>
      <c r="NL11" s="61"/>
      <c r="NM11" s="61"/>
      <c r="NN11" s="61"/>
      <c r="NO11" s="61"/>
      <c r="NP11" s="61"/>
      <c r="NQ11" s="61"/>
      <c r="NR11" s="61"/>
      <c r="NS11" s="61"/>
      <c r="NT11" s="61"/>
      <c r="NU11" s="61"/>
      <c r="NV11" s="61"/>
      <c r="NW11" s="61"/>
      <c r="NX11" s="61"/>
      <c r="NY11" s="61"/>
      <c r="NZ11" s="61"/>
      <c r="OA11" s="61"/>
      <c r="OB11" s="61"/>
      <c r="OC11" s="61"/>
      <c r="OD11" s="61"/>
      <c r="OE11" s="61"/>
      <c r="OF11" s="61"/>
      <c r="OG11" s="61"/>
      <c r="OH11" s="61"/>
      <c r="OI11" s="61"/>
      <c r="OJ11" s="61"/>
      <c r="OK11" s="61"/>
      <c r="OL11" s="61"/>
      <c r="OM11" s="61"/>
      <c r="ON11" s="61"/>
      <c r="OO11" s="61"/>
      <c r="OP11" s="61"/>
      <c r="OQ11" s="61"/>
      <c r="OR11" s="61"/>
      <c r="OS11" s="61"/>
      <c r="OT11" s="61"/>
      <c r="OU11" s="61"/>
      <c r="OV11" s="61"/>
      <c r="OW11" s="61"/>
      <c r="OX11" s="61"/>
      <c r="OY11" s="61"/>
      <c r="OZ11" s="61"/>
      <c r="PA11" s="61"/>
      <c r="PB11" s="61"/>
      <c r="PC11" s="61"/>
      <c r="PD11" s="61"/>
      <c r="PE11" s="61"/>
      <c r="PF11" s="61"/>
      <c r="PG11" s="61"/>
      <c r="PH11" s="61"/>
      <c r="PI11" s="61"/>
      <c r="PJ11" s="61"/>
      <c r="PK11" s="61"/>
      <c r="PL11" s="61"/>
      <c r="PM11" s="61"/>
      <c r="PN11" s="61"/>
      <c r="PO11" s="61"/>
      <c r="PP11" s="61"/>
      <c r="PQ11" s="61"/>
      <c r="PR11" s="61"/>
      <c r="PS11" s="61"/>
      <c r="PT11" s="61"/>
      <c r="PU11" s="61"/>
      <c r="PV11" s="61"/>
      <c r="PW11" s="61"/>
      <c r="PX11" s="61"/>
      <c r="PY11" s="61"/>
      <c r="PZ11" s="61"/>
      <c r="QA11" s="61"/>
      <c r="QB11" s="61"/>
      <c r="QC11" s="61"/>
      <c r="QD11" s="61"/>
      <c r="QE11" s="61"/>
      <c r="QF11" s="61"/>
      <c r="QG11" s="61"/>
      <c r="QH11" s="61"/>
      <c r="QI11" s="61"/>
      <c r="QJ11" s="61"/>
    </row>
    <row r="12" spans="1:452" s="81" customFormat="1" ht="21" customHeight="1">
      <c r="A12" s="78"/>
      <c r="B12" s="73"/>
      <c r="C12" s="4"/>
      <c r="D12" s="4"/>
      <c r="E12" s="4"/>
      <c r="F12" s="4"/>
      <c r="G12" s="4"/>
      <c r="H12" s="80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1"/>
      <c r="BD12" s="61"/>
      <c r="BE12" s="61"/>
      <c r="BF12" s="61"/>
      <c r="BG12" s="61"/>
      <c r="BH12" s="61"/>
      <c r="BI12" s="61"/>
      <c r="BJ12" s="61"/>
      <c r="BK12" s="61"/>
      <c r="BL12" s="61"/>
      <c r="BM12" s="61"/>
      <c r="BN12" s="61"/>
      <c r="BO12" s="61"/>
      <c r="BP12" s="61"/>
      <c r="BQ12" s="61"/>
      <c r="BR12" s="61"/>
      <c r="BS12" s="61"/>
      <c r="BT12" s="61"/>
      <c r="BU12" s="61"/>
      <c r="BV12" s="61"/>
      <c r="BW12" s="61"/>
      <c r="BX12" s="61"/>
      <c r="BY12" s="61"/>
      <c r="BZ12" s="61"/>
      <c r="CA12" s="61"/>
      <c r="CB12" s="61"/>
      <c r="CC12" s="61"/>
      <c r="CD12" s="61"/>
      <c r="CE12" s="61"/>
      <c r="CF12" s="61"/>
      <c r="CG12" s="61"/>
      <c r="CH12" s="61"/>
      <c r="CI12" s="61"/>
      <c r="CJ12" s="61"/>
      <c r="CK12" s="61"/>
      <c r="CL12" s="61"/>
      <c r="CM12" s="61"/>
      <c r="CN12" s="61"/>
      <c r="CO12" s="61"/>
      <c r="CP12" s="61"/>
      <c r="CQ12" s="61"/>
      <c r="CR12" s="61"/>
      <c r="CS12" s="61"/>
      <c r="CT12" s="61"/>
      <c r="CU12" s="61"/>
      <c r="CV12" s="61"/>
      <c r="CW12" s="61"/>
      <c r="CX12" s="61"/>
      <c r="CY12" s="61"/>
      <c r="CZ12" s="61"/>
      <c r="DA12" s="61"/>
      <c r="DB12" s="61"/>
      <c r="DC12" s="61"/>
      <c r="DD12" s="61"/>
      <c r="DE12" s="61"/>
      <c r="DF12" s="61"/>
      <c r="DG12" s="61"/>
      <c r="DH12" s="61"/>
      <c r="DI12" s="61"/>
      <c r="DJ12" s="61"/>
      <c r="DK12" s="61"/>
      <c r="DL12" s="61"/>
      <c r="DM12" s="61"/>
      <c r="DN12" s="61"/>
      <c r="DO12" s="61"/>
      <c r="DP12" s="61"/>
      <c r="DQ12" s="61"/>
      <c r="DR12" s="61"/>
      <c r="DS12" s="61"/>
      <c r="DT12" s="61"/>
      <c r="DU12" s="61"/>
      <c r="DV12" s="61"/>
      <c r="DW12" s="61"/>
      <c r="DX12" s="61"/>
      <c r="DY12" s="61"/>
      <c r="DZ12" s="61"/>
      <c r="EA12" s="61"/>
      <c r="EB12" s="61"/>
      <c r="EC12" s="61"/>
      <c r="ED12" s="61"/>
      <c r="EE12" s="61"/>
      <c r="EF12" s="61"/>
      <c r="EG12" s="61"/>
      <c r="EH12" s="61"/>
      <c r="EI12" s="61"/>
      <c r="EJ12" s="61"/>
      <c r="EK12" s="61"/>
      <c r="EL12" s="61"/>
      <c r="EM12" s="61"/>
      <c r="EN12" s="61"/>
      <c r="EO12" s="61"/>
      <c r="EP12" s="61"/>
      <c r="EQ12" s="61"/>
      <c r="ER12" s="61"/>
      <c r="ES12" s="61"/>
      <c r="ET12" s="61"/>
      <c r="EU12" s="61"/>
      <c r="EV12" s="61"/>
      <c r="EW12" s="61"/>
      <c r="EX12" s="61"/>
      <c r="EY12" s="61"/>
      <c r="EZ12" s="61"/>
      <c r="FA12" s="61"/>
      <c r="FB12" s="61"/>
      <c r="FC12" s="61"/>
      <c r="FD12" s="61"/>
      <c r="FE12" s="61"/>
      <c r="FF12" s="61"/>
      <c r="FG12" s="61"/>
      <c r="FH12" s="61"/>
      <c r="FI12" s="61"/>
      <c r="FJ12" s="61"/>
      <c r="FK12" s="61"/>
      <c r="FL12" s="61"/>
      <c r="FM12" s="61"/>
      <c r="FN12" s="61"/>
      <c r="FO12" s="61"/>
      <c r="FP12" s="61"/>
      <c r="FQ12" s="61"/>
      <c r="FR12" s="61"/>
      <c r="FS12" s="61"/>
      <c r="FT12" s="61"/>
      <c r="FU12" s="61"/>
      <c r="FV12" s="61"/>
      <c r="FW12" s="61"/>
      <c r="FX12" s="61"/>
      <c r="FY12" s="61"/>
      <c r="FZ12" s="61"/>
      <c r="GA12" s="61"/>
      <c r="GB12" s="61"/>
      <c r="GC12" s="61"/>
      <c r="GD12" s="61"/>
      <c r="GE12" s="61"/>
      <c r="GF12" s="61"/>
      <c r="GG12" s="61"/>
      <c r="GH12" s="61"/>
      <c r="GI12" s="61"/>
      <c r="GJ12" s="61"/>
      <c r="GK12" s="61"/>
      <c r="GL12" s="61"/>
      <c r="GM12" s="61"/>
      <c r="GN12" s="61"/>
      <c r="GO12" s="61"/>
      <c r="GP12" s="61"/>
      <c r="GQ12" s="61"/>
      <c r="GR12" s="61"/>
      <c r="GS12" s="61"/>
      <c r="GT12" s="61"/>
      <c r="GU12" s="61"/>
      <c r="GV12" s="61"/>
      <c r="GW12" s="61"/>
      <c r="GX12" s="61"/>
      <c r="GY12" s="61"/>
      <c r="GZ12" s="61"/>
      <c r="HA12" s="61"/>
      <c r="HB12" s="61"/>
      <c r="HC12" s="61"/>
      <c r="HD12" s="61"/>
      <c r="HE12" s="61"/>
      <c r="HF12" s="61"/>
      <c r="HG12" s="61"/>
      <c r="HH12" s="61"/>
      <c r="HI12" s="61"/>
      <c r="HJ12" s="61"/>
      <c r="HK12" s="61"/>
      <c r="HL12" s="61"/>
      <c r="HM12" s="61"/>
      <c r="HN12" s="61"/>
      <c r="HO12" s="61"/>
      <c r="HP12" s="61"/>
      <c r="HQ12" s="61"/>
      <c r="HR12" s="61"/>
      <c r="HS12" s="61"/>
      <c r="HT12" s="61"/>
      <c r="HU12" s="61"/>
      <c r="HV12" s="61"/>
      <c r="HW12" s="61"/>
      <c r="HX12" s="61"/>
      <c r="HY12" s="61"/>
      <c r="HZ12" s="61"/>
      <c r="IA12" s="61"/>
      <c r="IB12" s="61"/>
      <c r="IC12" s="61"/>
      <c r="ID12" s="61"/>
      <c r="IE12" s="61"/>
      <c r="IF12" s="61"/>
      <c r="IG12" s="61"/>
      <c r="IH12" s="61"/>
      <c r="II12" s="61"/>
      <c r="IJ12" s="61"/>
      <c r="IK12" s="61"/>
      <c r="IL12" s="61"/>
      <c r="IM12" s="61"/>
      <c r="IN12" s="61"/>
      <c r="IO12" s="61"/>
      <c r="IP12" s="61"/>
      <c r="IQ12" s="61"/>
      <c r="IR12" s="61"/>
      <c r="IS12" s="61"/>
      <c r="IT12" s="61"/>
      <c r="IU12" s="61"/>
      <c r="IV12" s="61"/>
      <c r="IW12" s="61"/>
      <c r="IX12" s="61"/>
      <c r="IY12" s="61"/>
      <c r="IZ12" s="61"/>
      <c r="JA12" s="61"/>
      <c r="JB12" s="61"/>
      <c r="JC12" s="61"/>
      <c r="JD12" s="61"/>
      <c r="JE12" s="61"/>
      <c r="JF12" s="61"/>
      <c r="JG12" s="61"/>
      <c r="JH12" s="61"/>
      <c r="JI12" s="61"/>
      <c r="JJ12" s="61"/>
      <c r="JK12" s="61"/>
      <c r="JL12" s="61"/>
      <c r="JM12" s="61"/>
      <c r="JN12" s="61"/>
      <c r="JO12" s="61"/>
      <c r="JP12" s="61"/>
      <c r="JQ12" s="61"/>
      <c r="JR12" s="61"/>
      <c r="JS12" s="61"/>
      <c r="JT12" s="61"/>
      <c r="JU12" s="61"/>
      <c r="JV12" s="61"/>
      <c r="JW12" s="61"/>
      <c r="JX12" s="61"/>
      <c r="JY12" s="61"/>
      <c r="JZ12" s="61"/>
      <c r="KA12" s="61"/>
      <c r="KB12" s="61"/>
      <c r="KC12" s="61"/>
      <c r="KD12" s="61"/>
      <c r="KE12" s="61"/>
      <c r="KF12" s="61"/>
      <c r="KG12" s="61"/>
      <c r="KH12" s="61"/>
      <c r="KI12" s="61"/>
      <c r="KJ12" s="61"/>
      <c r="KK12" s="61"/>
      <c r="KL12" s="61"/>
      <c r="KM12" s="61"/>
      <c r="KN12" s="61"/>
      <c r="KO12" s="61"/>
      <c r="KP12" s="61"/>
      <c r="KQ12" s="61"/>
      <c r="KR12" s="61"/>
      <c r="KS12" s="61"/>
      <c r="KT12" s="61"/>
      <c r="KU12" s="61"/>
      <c r="KV12" s="61"/>
      <c r="KW12" s="61"/>
      <c r="KX12" s="61"/>
      <c r="KY12" s="61"/>
      <c r="KZ12" s="61"/>
      <c r="LA12" s="61"/>
      <c r="LB12" s="61"/>
      <c r="LC12" s="61"/>
      <c r="LD12" s="61"/>
      <c r="LE12" s="61"/>
      <c r="LF12" s="61"/>
      <c r="LG12" s="61"/>
      <c r="LH12" s="61"/>
      <c r="LI12" s="61"/>
      <c r="LJ12" s="61"/>
      <c r="LK12" s="61"/>
      <c r="LL12" s="61"/>
      <c r="LM12" s="61"/>
      <c r="LN12" s="61"/>
      <c r="LO12" s="61"/>
      <c r="LP12" s="61"/>
      <c r="LQ12" s="61"/>
      <c r="LR12" s="61"/>
      <c r="LS12" s="61"/>
      <c r="LT12" s="61"/>
      <c r="LU12" s="61"/>
      <c r="LV12" s="61"/>
      <c r="LW12" s="61"/>
      <c r="LX12" s="61"/>
      <c r="LY12" s="61"/>
      <c r="LZ12" s="61"/>
      <c r="MA12" s="61"/>
      <c r="MB12" s="61"/>
      <c r="MC12" s="61"/>
      <c r="MD12" s="61"/>
      <c r="ME12" s="61"/>
      <c r="MF12" s="61"/>
      <c r="MG12" s="61"/>
      <c r="MH12" s="61"/>
      <c r="MI12" s="61"/>
      <c r="MJ12" s="61"/>
      <c r="MK12" s="61"/>
      <c r="ML12" s="61"/>
      <c r="MM12" s="61"/>
      <c r="MN12" s="61"/>
      <c r="MO12" s="61"/>
      <c r="MP12" s="61"/>
      <c r="MQ12" s="61"/>
      <c r="MR12" s="61"/>
      <c r="MS12" s="61"/>
      <c r="MT12" s="61"/>
      <c r="MU12" s="61"/>
      <c r="MV12" s="61"/>
      <c r="MW12" s="61"/>
      <c r="MX12" s="61"/>
      <c r="MY12" s="61"/>
      <c r="MZ12" s="61"/>
      <c r="NA12" s="61"/>
      <c r="NB12" s="61"/>
      <c r="NC12" s="61"/>
      <c r="ND12" s="61"/>
      <c r="NE12" s="61"/>
      <c r="NF12" s="61"/>
      <c r="NG12" s="61"/>
      <c r="NH12" s="61"/>
      <c r="NI12" s="61"/>
      <c r="NJ12" s="61"/>
      <c r="NK12" s="61"/>
      <c r="NL12" s="61"/>
      <c r="NM12" s="61"/>
      <c r="NN12" s="61"/>
      <c r="NO12" s="61"/>
      <c r="NP12" s="61"/>
      <c r="NQ12" s="61"/>
      <c r="NR12" s="61"/>
      <c r="NS12" s="61"/>
      <c r="NT12" s="61"/>
      <c r="NU12" s="61"/>
      <c r="NV12" s="61"/>
      <c r="NW12" s="61"/>
      <c r="NX12" s="61"/>
      <c r="NY12" s="61"/>
      <c r="NZ12" s="61"/>
      <c r="OA12" s="61"/>
      <c r="OB12" s="61"/>
      <c r="OC12" s="61"/>
      <c r="OD12" s="61"/>
      <c r="OE12" s="61"/>
      <c r="OF12" s="61"/>
      <c r="OG12" s="61"/>
      <c r="OH12" s="61"/>
      <c r="OI12" s="61"/>
      <c r="OJ12" s="61"/>
      <c r="OK12" s="61"/>
      <c r="OL12" s="61"/>
      <c r="OM12" s="61"/>
      <c r="ON12" s="61"/>
      <c r="OO12" s="61"/>
      <c r="OP12" s="61"/>
      <c r="OQ12" s="61"/>
      <c r="OR12" s="61"/>
      <c r="OS12" s="61"/>
      <c r="OT12" s="61"/>
      <c r="OU12" s="61"/>
      <c r="OV12" s="61"/>
      <c r="OW12" s="61"/>
      <c r="OX12" s="61"/>
      <c r="OY12" s="61"/>
      <c r="OZ12" s="61"/>
      <c r="PA12" s="61"/>
      <c r="PB12" s="61"/>
      <c r="PC12" s="61"/>
      <c r="PD12" s="61"/>
      <c r="PE12" s="61"/>
      <c r="PF12" s="61"/>
      <c r="PG12" s="61"/>
      <c r="PH12" s="61"/>
      <c r="PI12" s="61"/>
      <c r="PJ12" s="61"/>
      <c r="PK12" s="61"/>
      <c r="PL12" s="61"/>
      <c r="PM12" s="61"/>
      <c r="PN12" s="61"/>
      <c r="PO12" s="61"/>
      <c r="PP12" s="61"/>
      <c r="PQ12" s="61"/>
      <c r="PR12" s="61"/>
      <c r="PS12" s="61"/>
      <c r="PT12" s="61"/>
      <c r="PU12" s="61"/>
      <c r="PV12" s="61"/>
      <c r="PW12" s="61"/>
      <c r="PX12" s="61"/>
      <c r="PY12" s="61"/>
      <c r="PZ12" s="61"/>
      <c r="QA12" s="61"/>
      <c r="QB12" s="61"/>
      <c r="QC12" s="61"/>
      <c r="QD12" s="61"/>
      <c r="QE12" s="61"/>
      <c r="QF12" s="61"/>
      <c r="QG12" s="61"/>
      <c r="QH12" s="61"/>
      <c r="QI12" s="61"/>
      <c r="QJ12" s="61"/>
    </row>
    <row r="13" spans="1:452" s="8" customFormat="1" ht="21" customHeight="1">
      <c r="A13" s="6"/>
      <c r="B13" s="141">
        <f>SUM(C13:G13)</f>
        <v>90</v>
      </c>
      <c r="C13" s="82">
        <f>SUM(C14:C20)</f>
        <v>0</v>
      </c>
      <c r="D13" s="82">
        <f t="shared" ref="D13:G13" si="1">SUM(D14:D20)</f>
        <v>9</v>
      </c>
      <c r="E13" s="82">
        <f t="shared" si="1"/>
        <v>28</v>
      </c>
      <c r="F13" s="82">
        <f t="shared" si="1"/>
        <v>35</v>
      </c>
      <c r="G13" s="98">
        <f t="shared" si="1"/>
        <v>18</v>
      </c>
      <c r="H13" s="92" t="s">
        <v>354</v>
      </c>
      <c r="I13" s="99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  <c r="IW13" s="7"/>
      <c r="IX13" s="7"/>
      <c r="IY13" s="7"/>
      <c r="IZ13" s="7"/>
      <c r="JA13" s="7"/>
      <c r="JB13" s="7"/>
      <c r="JC13" s="7"/>
      <c r="JD13" s="7"/>
      <c r="JE13" s="7"/>
      <c r="JF13" s="7"/>
      <c r="JG13" s="7"/>
      <c r="JH13" s="7"/>
      <c r="JI13" s="7"/>
      <c r="JJ13" s="7"/>
      <c r="JK13" s="7"/>
      <c r="JL13" s="7"/>
      <c r="JM13" s="7"/>
      <c r="JN13" s="7"/>
      <c r="JO13" s="7"/>
      <c r="JP13" s="7"/>
      <c r="JQ13" s="7"/>
      <c r="JR13" s="7"/>
      <c r="JS13" s="7"/>
      <c r="JT13" s="7"/>
      <c r="JU13" s="7"/>
      <c r="JV13" s="7"/>
      <c r="JW13" s="7"/>
      <c r="JX13" s="7"/>
      <c r="JY13" s="7"/>
      <c r="JZ13" s="7"/>
      <c r="KA13" s="7"/>
      <c r="KB13" s="7"/>
      <c r="KC13" s="7"/>
      <c r="KD13" s="7"/>
      <c r="KE13" s="7"/>
      <c r="KF13" s="7"/>
      <c r="KG13" s="7"/>
      <c r="KH13" s="7"/>
      <c r="KI13" s="7"/>
      <c r="KJ13" s="7"/>
      <c r="KK13" s="7"/>
      <c r="KL13" s="7"/>
      <c r="KM13" s="7"/>
      <c r="KN13" s="7"/>
      <c r="KO13" s="7"/>
      <c r="KP13" s="7"/>
      <c r="KQ13" s="7"/>
      <c r="KR13" s="7"/>
      <c r="KS13" s="7"/>
      <c r="KT13" s="7"/>
      <c r="KU13" s="7"/>
      <c r="KV13" s="7"/>
      <c r="KW13" s="7"/>
      <c r="KX13" s="7"/>
      <c r="KY13" s="7"/>
      <c r="KZ13" s="7"/>
      <c r="LA13" s="7"/>
      <c r="LB13" s="7"/>
      <c r="LC13" s="7"/>
      <c r="LD13" s="7"/>
      <c r="LE13" s="7"/>
      <c r="LF13" s="7"/>
      <c r="LG13" s="7"/>
      <c r="LH13" s="7"/>
      <c r="LI13" s="7"/>
      <c r="LJ13" s="7"/>
      <c r="LK13" s="7"/>
      <c r="LL13" s="7"/>
      <c r="LM13" s="7"/>
      <c r="LN13" s="7"/>
      <c r="LO13" s="7"/>
      <c r="LP13" s="7"/>
      <c r="LQ13" s="7"/>
      <c r="LR13" s="7"/>
      <c r="LS13" s="7"/>
      <c r="LT13" s="7"/>
      <c r="LU13" s="7"/>
      <c r="LV13" s="7"/>
      <c r="LW13" s="7"/>
      <c r="LX13" s="7"/>
      <c r="LY13" s="7"/>
      <c r="LZ13" s="7"/>
      <c r="MA13" s="7"/>
      <c r="MB13" s="7"/>
      <c r="MC13" s="7"/>
      <c r="MD13" s="7"/>
      <c r="ME13" s="7"/>
      <c r="MF13" s="7"/>
      <c r="MG13" s="7"/>
      <c r="MH13" s="7"/>
      <c r="MI13" s="7"/>
      <c r="MJ13" s="7"/>
      <c r="MK13" s="7"/>
      <c r="ML13" s="7"/>
      <c r="MM13" s="7"/>
      <c r="MN13" s="7"/>
      <c r="MO13" s="7"/>
      <c r="MP13" s="7"/>
      <c r="MQ13" s="7"/>
      <c r="MR13" s="7"/>
      <c r="MS13" s="7"/>
      <c r="MT13" s="7"/>
      <c r="MU13" s="7"/>
      <c r="MV13" s="7"/>
      <c r="MW13" s="7"/>
      <c r="MX13" s="7"/>
      <c r="MY13" s="7"/>
      <c r="MZ13" s="7"/>
      <c r="NA13" s="7"/>
      <c r="NB13" s="7"/>
      <c r="NC13" s="7"/>
      <c r="ND13" s="7"/>
      <c r="NE13" s="7"/>
      <c r="NF13" s="7"/>
      <c r="NG13" s="7"/>
      <c r="NH13" s="7"/>
      <c r="NI13" s="7"/>
      <c r="NJ13" s="7"/>
      <c r="NK13" s="7"/>
      <c r="NL13" s="7"/>
      <c r="NM13" s="7"/>
      <c r="NN13" s="7"/>
      <c r="NO13" s="7"/>
      <c r="NP13" s="7"/>
      <c r="NQ13" s="7"/>
      <c r="NR13" s="7"/>
      <c r="NS13" s="7"/>
      <c r="NT13" s="7"/>
      <c r="NU13" s="7"/>
      <c r="NV13" s="7"/>
      <c r="NW13" s="7"/>
      <c r="NX13" s="7"/>
      <c r="NY13" s="7"/>
      <c r="NZ13" s="7"/>
      <c r="OA13" s="7"/>
      <c r="OB13" s="7"/>
      <c r="OC13" s="7"/>
      <c r="OD13" s="7"/>
      <c r="OE13" s="7"/>
      <c r="OF13" s="7"/>
      <c r="OG13" s="7"/>
      <c r="OH13" s="7"/>
      <c r="OI13" s="7"/>
      <c r="OJ13" s="7"/>
      <c r="OK13" s="7"/>
      <c r="OL13" s="7"/>
      <c r="OM13" s="7"/>
      <c r="ON13" s="7"/>
      <c r="OO13" s="7"/>
      <c r="OP13" s="7"/>
      <c r="OQ13" s="7"/>
      <c r="OR13" s="7"/>
      <c r="OS13" s="7"/>
      <c r="OT13" s="7"/>
      <c r="OU13" s="7"/>
      <c r="OV13" s="7"/>
      <c r="OW13" s="7"/>
      <c r="OX13" s="7"/>
      <c r="OY13" s="7"/>
      <c r="OZ13" s="7"/>
      <c r="PA13" s="7"/>
      <c r="PB13" s="7"/>
      <c r="PC13" s="7"/>
      <c r="PD13" s="7"/>
      <c r="PE13" s="7"/>
      <c r="PF13" s="7"/>
      <c r="PG13" s="7"/>
      <c r="PH13" s="7"/>
      <c r="PI13" s="7"/>
      <c r="PJ13" s="7"/>
      <c r="PK13" s="7"/>
      <c r="PL13" s="7"/>
      <c r="PM13" s="7"/>
      <c r="PN13" s="7"/>
      <c r="PO13" s="7"/>
      <c r="PP13" s="7"/>
      <c r="PQ13" s="7"/>
      <c r="PR13" s="7"/>
      <c r="PS13" s="7"/>
      <c r="PT13" s="7"/>
      <c r="PU13" s="7"/>
      <c r="PV13" s="7"/>
      <c r="PW13" s="7"/>
      <c r="PX13" s="7"/>
      <c r="PY13" s="7"/>
      <c r="PZ13" s="7"/>
      <c r="QA13" s="7"/>
      <c r="QB13" s="7"/>
      <c r="QC13" s="7"/>
      <c r="QD13" s="7"/>
      <c r="QE13" s="7"/>
      <c r="QF13" s="7"/>
      <c r="QG13" s="7"/>
      <c r="QH13" s="7"/>
      <c r="QI13" s="7"/>
      <c r="QJ13" s="7"/>
    </row>
    <row r="14" spans="1:452" s="3" customFormat="1" ht="21" customHeight="1">
      <c r="A14" s="9">
        <v>2</v>
      </c>
      <c r="B14" s="75">
        <v>9</v>
      </c>
      <c r="C14" s="69"/>
      <c r="D14" s="69">
        <v>4</v>
      </c>
      <c r="E14" s="69"/>
      <c r="F14" s="69">
        <v>5</v>
      </c>
      <c r="G14" s="69"/>
      <c r="H14" s="100" t="s">
        <v>375</v>
      </c>
      <c r="I14" s="15" t="s">
        <v>276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  <c r="IW14" s="11"/>
      <c r="IX14" s="11"/>
      <c r="IY14" s="11"/>
      <c r="IZ14" s="11"/>
      <c r="JA14" s="11"/>
      <c r="JB14" s="11"/>
      <c r="JC14" s="11"/>
      <c r="JD14" s="11"/>
      <c r="JE14" s="11"/>
      <c r="JF14" s="11"/>
      <c r="JG14" s="11"/>
      <c r="JH14" s="11"/>
      <c r="JI14" s="11"/>
      <c r="JJ14" s="11"/>
      <c r="JK14" s="11"/>
      <c r="JL14" s="11"/>
      <c r="JM14" s="11"/>
      <c r="JN14" s="11"/>
      <c r="JO14" s="11"/>
      <c r="JP14" s="11"/>
      <c r="JQ14" s="11"/>
      <c r="JR14" s="11"/>
      <c r="JS14" s="11"/>
      <c r="JT14" s="11"/>
      <c r="JU14" s="11"/>
      <c r="JV14" s="11"/>
      <c r="JW14" s="11"/>
      <c r="JX14" s="11"/>
      <c r="JY14" s="11"/>
      <c r="JZ14" s="11"/>
      <c r="KA14" s="11"/>
      <c r="KB14" s="11"/>
      <c r="KC14" s="11"/>
      <c r="KD14" s="11"/>
      <c r="KE14" s="11"/>
      <c r="KF14" s="11"/>
      <c r="KG14" s="11"/>
      <c r="KH14" s="11"/>
      <c r="KI14" s="11"/>
      <c r="KJ14" s="11"/>
      <c r="KK14" s="11"/>
      <c r="KL14" s="11"/>
      <c r="KM14" s="11"/>
      <c r="KN14" s="11"/>
      <c r="KO14" s="11"/>
      <c r="KP14" s="11"/>
      <c r="KQ14" s="11"/>
      <c r="KR14" s="11"/>
      <c r="KS14" s="11"/>
      <c r="KT14" s="11"/>
      <c r="KU14" s="11"/>
      <c r="KV14" s="11"/>
      <c r="KW14" s="11"/>
      <c r="KX14" s="11"/>
      <c r="KY14" s="11"/>
      <c r="KZ14" s="11"/>
      <c r="LA14" s="11"/>
      <c r="LB14" s="11"/>
      <c r="LC14" s="11"/>
      <c r="LD14" s="11"/>
      <c r="LE14" s="11"/>
      <c r="LF14" s="11"/>
      <c r="LG14" s="11"/>
      <c r="LH14" s="11"/>
      <c r="LI14" s="11"/>
      <c r="LJ14" s="11"/>
      <c r="LK14" s="11"/>
      <c r="LL14" s="11"/>
      <c r="LM14" s="11"/>
      <c r="LN14" s="11"/>
      <c r="LO14" s="11"/>
      <c r="LP14" s="11"/>
      <c r="LQ14" s="11"/>
      <c r="LR14" s="11"/>
      <c r="LS14" s="11"/>
      <c r="LT14" s="11"/>
      <c r="LU14" s="11"/>
      <c r="LV14" s="11"/>
      <c r="LW14" s="11"/>
      <c r="LX14" s="11"/>
      <c r="LY14" s="11"/>
      <c r="LZ14" s="11"/>
      <c r="MA14" s="11"/>
      <c r="MB14" s="11"/>
      <c r="MC14" s="11"/>
      <c r="MD14" s="11"/>
      <c r="ME14" s="11"/>
      <c r="MF14" s="11"/>
      <c r="MG14" s="11"/>
      <c r="MH14" s="11"/>
      <c r="MI14" s="11"/>
      <c r="MJ14" s="11"/>
      <c r="MK14" s="11"/>
      <c r="ML14" s="11"/>
      <c r="MM14" s="11"/>
      <c r="MN14" s="11"/>
      <c r="MO14" s="11"/>
      <c r="MP14" s="11"/>
      <c r="MQ14" s="11"/>
      <c r="MR14" s="11"/>
      <c r="MS14" s="11"/>
      <c r="MT14" s="11"/>
      <c r="MU14" s="11"/>
      <c r="MV14" s="11"/>
      <c r="MW14" s="11"/>
      <c r="MX14" s="11"/>
      <c r="MY14" s="11"/>
      <c r="MZ14" s="11"/>
      <c r="NA14" s="11"/>
      <c r="NB14" s="11"/>
      <c r="NC14" s="11"/>
      <c r="ND14" s="11"/>
      <c r="NE14" s="11"/>
      <c r="NF14" s="11"/>
      <c r="NG14" s="11"/>
      <c r="NH14" s="11"/>
      <c r="NI14" s="11"/>
      <c r="NJ14" s="11"/>
      <c r="NK14" s="11"/>
      <c r="NL14" s="11"/>
      <c r="NM14" s="11"/>
      <c r="NN14" s="11"/>
      <c r="NO14" s="11"/>
      <c r="NP14" s="11"/>
      <c r="NQ14" s="11"/>
      <c r="NR14" s="11"/>
      <c r="NS14" s="11"/>
      <c r="NT14" s="11"/>
      <c r="NU14" s="11"/>
      <c r="NV14" s="11"/>
      <c r="NW14" s="11"/>
      <c r="NX14" s="11"/>
      <c r="NY14" s="11"/>
      <c r="NZ14" s="11"/>
      <c r="OA14" s="11"/>
      <c r="OB14" s="11"/>
      <c r="OC14" s="11"/>
      <c r="OD14" s="11"/>
      <c r="OE14" s="11"/>
      <c r="OF14" s="11"/>
      <c r="OG14" s="11"/>
      <c r="OH14" s="11"/>
      <c r="OI14" s="11"/>
      <c r="OJ14" s="11"/>
      <c r="OK14" s="11"/>
      <c r="OL14" s="11"/>
      <c r="OM14" s="11"/>
      <c r="ON14" s="11"/>
      <c r="OO14" s="11"/>
      <c r="OP14" s="11"/>
      <c r="OQ14" s="11"/>
      <c r="OR14" s="11"/>
      <c r="OS14" s="11"/>
      <c r="OT14" s="11"/>
      <c r="OU14" s="11"/>
      <c r="OV14" s="11"/>
      <c r="OW14" s="11"/>
      <c r="OX14" s="11"/>
      <c r="OY14" s="11"/>
      <c r="OZ14" s="11"/>
      <c r="PA14" s="11"/>
      <c r="PB14" s="11"/>
      <c r="PC14" s="11"/>
      <c r="PD14" s="11"/>
      <c r="PE14" s="11"/>
      <c r="PF14" s="11"/>
      <c r="PG14" s="11"/>
      <c r="PH14" s="11"/>
      <c r="PI14" s="11"/>
      <c r="PJ14" s="11"/>
      <c r="PK14" s="11"/>
      <c r="PL14" s="11"/>
      <c r="PM14" s="11"/>
      <c r="PN14" s="11"/>
      <c r="PO14" s="11"/>
      <c r="PP14" s="11"/>
      <c r="PQ14" s="11"/>
      <c r="PR14" s="11"/>
      <c r="PS14" s="11"/>
      <c r="PT14" s="11"/>
      <c r="PU14" s="11"/>
      <c r="PV14" s="11"/>
      <c r="PW14" s="11"/>
      <c r="PX14" s="11"/>
      <c r="PY14" s="11"/>
      <c r="PZ14" s="11"/>
      <c r="QA14" s="11"/>
      <c r="QB14" s="11"/>
      <c r="QC14" s="11"/>
      <c r="QD14" s="11"/>
      <c r="QE14" s="11"/>
      <c r="QF14" s="11"/>
      <c r="QG14" s="11"/>
      <c r="QH14" s="11"/>
      <c r="QI14" s="11"/>
      <c r="QJ14" s="11"/>
    </row>
    <row r="15" spans="1:452" s="3" customFormat="1" ht="21" customHeight="1">
      <c r="A15" s="9">
        <v>2</v>
      </c>
      <c r="B15" s="75">
        <v>18</v>
      </c>
      <c r="C15" s="69"/>
      <c r="D15" s="69"/>
      <c r="E15" s="69">
        <v>14</v>
      </c>
      <c r="F15" s="83">
        <v>4</v>
      </c>
      <c r="G15" s="69"/>
      <c r="H15" s="12" t="s">
        <v>247</v>
      </c>
      <c r="I15" s="13" t="s">
        <v>378</v>
      </c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  <c r="IW15" s="11"/>
      <c r="IX15" s="11"/>
      <c r="IY15" s="11"/>
      <c r="IZ15" s="11"/>
      <c r="JA15" s="11"/>
      <c r="JB15" s="11"/>
      <c r="JC15" s="11"/>
      <c r="JD15" s="11"/>
      <c r="JE15" s="11"/>
      <c r="JF15" s="11"/>
      <c r="JG15" s="11"/>
      <c r="JH15" s="11"/>
      <c r="JI15" s="11"/>
      <c r="JJ15" s="11"/>
      <c r="JK15" s="11"/>
      <c r="JL15" s="11"/>
      <c r="JM15" s="11"/>
      <c r="JN15" s="11"/>
      <c r="JO15" s="11"/>
      <c r="JP15" s="11"/>
      <c r="JQ15" s="11"/>
      <c r="JR15" s="11"/>
      <c r="JS15" s="11"/>
      <c r="JT15" s="11"/>
      <c r="JU15" s="11"/>
      <c r="JV15" s="11"/>
      <c r="JW15" s="11"/>
      <c r="JX15" s="11"/>
      <c r="JY15" s="11"/>
      <c r="JZ15" s="11"/>
      <c r="KA15" s="11"/>
      <c r="KB15" s="11"/>
      <c r="KC15" s="11"/>
      <c r="KD15" s="11"/>
      <c r="KE15" s="11"/>
      <c r="KF15" s="11"/>
      <c r="KG15" s="11"/>
      <c r="KH15" s="11"/>
      <c r="KI15" s="11"/>
      <c r="KJ15" s="11"/>
      <c r="KK15" s="11"/>
      <c r="KL15" s="11"/>
      <c r="KM15" s="11"/>
      <c r="KN15" s="11"/>
      <c r="KO15" s="11"/>
      <c r="KP15" s="11"/>
      <c r="KQ15" s="11"/>
      <c r="KR15" s="11"/>
      <c r="KS15" s="11"/>
      <c r="KT15" s="11"/>
      <c r="KU15" s="11"/>
      <c r="KV15" s="11"/>
      <c r="KW15" s="11"/>
      <c r="KX15" s="11"/>
      <c r="KY15" s="11"/>
      <c r="KZ15" s="11"/>
      <c r="LA15" s="11"/>
      <c r="LB15" s="11"/>
      <c r="LC15" s="11"/>
      <c r="LD15" s="11"/>
      <c r="LE15" s="11"/>
      <c r="LF15" s="11"/>
      <c r="LG15" s="11"/>
      <c r="LH15" s="11"/>
      <c r="LI15" s="11"/>
      <c r="LJ15" s="11"/>
      <c r="LK15" s="11"/>
      <c r="LL15" s="11"/>
      <c r="LM15" s="11"/>
      <c r="LN15" s="11"/>
      <c r="LO15" s="11"/>
      <c r="LP15" s="11"/>
      <c r="LQ15" s="11"/>
      <c r="LR15" s="11"/>
      <c r="LS15" s="11"/>
      <c r="LT15" s="11"/>
      <c r="LU15" s="11"/>
      <c r="LV15" s="11"/>
      <c r="LW15" s="11"/>
      <c r="LX15" s="11"/>
      <c r="LY15" s="11"/>
      <c r="LZ15" s="11"/>
      <c r="MA15" s="11"/>
      <c r="MB15" s="11"/>
      <c r="MC15" s="11"/>
      <c r="MD15" s="11"/>
      <c r="ME15" s="11"/>
      <c r="MF15" s="11"/>
      <c r="MG15" s="11"/>
      <c r="MH15" s="11"/>
      <c r="MI15" s="11"/>
      <c r="MJ15" s="11"/>
      <c r="MK15" s="11"/>
      <c r="ML15" s="11"/>
      <c r="MM15" s="11"/>
      <c r="MN15" s="11"/>
      <c r="MO15" s="11"/>
      <c r="MP15" s="11"/>
      <c r="MQ15" s="11"/>
      <c r="MR15" s="11"/>
      <c r="MS15" s="11"/>
      <c r="MT15" s="11"/>
      <c r="MU15" s="11"/>
      <c r="MV15" s="11"/>
      <c r="MW15" s="11"/>
      <c r="MX15" s="11"/>
      <c r="MY15" s="11"/>
      <c r="MZ15" s="11"/>
      <c r="NA15" s="11"/>
      <c r="NB15" s="11"/>
      <c r="NC15" s="11"/>
      <c r="ND15" s="11"/>
      <c r="NE15" s="11"/>
      <c r="NF15" s="11"/>
      <c r="NG15" s="11"/>
      <c r="NH15" s="11"/>
      <c r="NI15" s="11"/>
      <c r="NJ15" s="11"/>
      <c r="NK15" s="11"/>
      <c r="NL15" s="11"/>
      <c r="NM15" s="11"/>
      <c r="NN15" s="11"/>
      <c r="NO15" s="11"/>
      <c r="NP15" s="11"/>
      <c r="NQ15" s="11"/>
      <c r="NR15" s="11"/>
      <c r="NS15" s="11"/>
      <c r="NT15" s="11"/>
      <c r="NU15" s="11"/>
      <c r="NV15" s="11"/>
      <c r="NW15" s="11"/>
      <c r="NX15" s="11"/>
      <c r="NY15" s="11"/>
      <c r="NZ15" s="11"/>
      <c r="OA15" s="11"/>
      <c r="OB15" s="11"/>
      <c r="OC15" s="11"/>
      <c r="OD15" s="11"/>
      <c r="OE15" s="11"/>
      <c r="OF15" s="11"/>
      <c r="OG15" s="11"/>
      <c r="OH15" s="11"/>
      <c r="OI15" s="11"/>
      <c r="OJ15" s="11"/>
      <c r="OK15" s="11"/>
      <c r="OL15" s="11"/>
      <c r="OM15" s="11"/>
      <c r="ON15" s="11"/>
      <c r="OO15" s="11"/>
      <c r="OP15" s="11"/>
      <c r="OQ15" s="11"/>
      <c r="OR15" s="11"/>
      <c r="OS15" s="11"/>
      <c r="OT15" s="11"/>
      <c r="OU15" s="11"/>
      <c r="OV15" s="11"/>
      <c r="OW15" s="11"/>
      <c r="OX15" s="11"/>
      <c r="OY15" s="11"/>
      <c r="OZ15" s="11"/>
      <c r="PA15" s="11"/>
      <c r="PB15" s="11"/>
      <c r="PC15" s="11"/>
      <c r="PD15" s="11"/>
      <c r="PE15" s="11"/>
      <c r="PF15" s="11"/>
      <c r="PG15" s="11"/>
      <c r="PH15" s="11"/>
      <c r="PI15" s="11"/>
      <c r="PJ15" s="11"/>
      <c r="PK15" s="11"/>
      <c r="PL15" s="11"/>
      <c r="PM15" s="11"/>
      <c r="PN15" s="11"/>
      <c r="PO15" s="11"/>
      <c r="PP15" s="11"/>
      <c r="PQ15" s="11"/>
      <c r="PR15" s="11"/>
      <c r="PS15" s="11"/>
      <c r="PT15" s="11"/>
      <c r="PU15" s="11"/>
      <c r="PV15" s="11"/>
      <c r="PW15" s="11"/>
      <c r="PX15" s="11"/>
      <c r="PY15" s="11"/>
      <c r="PZ15" s="11"/>
      <c r="QA15" s="11"/>
      <c r="QB15" s="11"/>
      <c r="QC15" s="11"/>
      <c r="QD15" s="11"/>
      <c r="QE15" s="11"/>
      <c r="QF15" s="11"/>
      <c r="QG15" s="11"/>
      <c r="QH15" s="11"/>
      <c r="QI15" s="11"/>
      <c r="QJ15" s="11"/>
    </row>
    <row r="16" spans="1:452" s="3" customFormat="1" ht="21" customHeight="1">
      <c r="A16" s="9">
        <v>2</v>
      </c>
      <c r="B16" s="75">
        <v>18</v>
      </c>
      <c r="C16" s="69"/>
      <c r="D16" s="69"/>
      <c r="E16" s="69">
        <v>14</v>
      </c>
      <c r="F16" s="69">
        <v>4</v>
      </c>
      <c r="G16" s="69"/>
      <c r="H16" s="12" t="s">
        <v>248</v>
      </c>
      <c r="I16" s="15" t="s">
        <v>346</v>
      </c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  <c r="IU16" s="11"/>
      <c r="IV16" s="11"/>
      <c r="IW16" s="11"/>
      <c r="IX16" s="11"/>
      <c r="IY16" s="11"/>
      <c r="IZ16" s="11"/>
      <c r="JA16" s="11"/>
      <c r="JB16" s="11"/>
      <c r="JC16" s="11"/>
      <c r="JD16" s="11"/>
      <c r="JE16" s="11"/>
      <c r="JF16" s="11"/>
      <c r="JG16" s="11"/>
      <c r="JH16" s="11"/>
      <c r="JI16" s="11"/>
      <c r="JJ16" s="11"/>
      <c r="JK16" s="11"/>
      <c r="JL16" s="11"/>
      <c r="JM16" s="11"/>
      <c r="JN16" s="11"/>
      <c r="JO16" s="11"/>
      <c r="JP16" s="11"/>
      <c r="JQ16" s="11"/>
      <c r="JR16" s="11"/>
      <c r="JS16" s="11"/>
      <c r="JT16" s="11"/>
      <c r="JU16" s="11"/>
      <c r="JV16" s="11"/>
      <c r="JW16" s="11"/>
      <c r="JX16" s="11"/>
      <c r="JY16" s="11"/>
      <c r="JZ16" s="11"/>
      <c r="KA16" s="11"/>
      <c r="KB16" s="11"/>
      <c r="KC16" s="11"/>
      <c r="KD16" s="11"/>
      <c r="KE16" s="11"/>
      <c r="KF16" s="11"/>
      <c r="KG16" s="11"/>
      <c r="KH16" s="11"/>
      <c r="KI16" s="11"/>
      <c r="KJ16" s="11"/>
      <c r="KK16" s="11"/>
      <c r="KL16" s="11"/>
      <c r="KM16" s="11"/>
      <c r="KN16" s="11"/>
      <c r="KO16" s="11"/>
      <c r="KP16" s="11"/>
      <c r="KQ16" s="11"/>
      <c r="KR16" s="11"/>
      <c r="KS16" s="11"/>
      <c r="KT16" s="11"/>
      <c r="KU16" s="11"/>
      <c r="KV16" s="11"/>
      <c r="KW16" s="11"/>
      <c r="KX16" s="11"/>
      <c r="KY16" s="11"/>
      <c r="KZ16" s="11"/>
      <c r="LA16" s="11"/>
      <c r="LB16" s="11"/>
      <c r="LC16" s="11"/>
      <c r="LD16" s="11"/>
      <c r="LE16" s="11"/>
      <c r="LF16" s="11"/>
      <c r="LG16" s="11"/>
      <c r="LH16" s="11"/>
      <c r="LI16" s="11"/>
      <c r="LJ16" s="11"/>
      <c r="LK16" s="11"/>
      <c r="LL16" s="11"/>
      <c r="LM16" s="11"/>
      <c r="LN16" s="11"/>
      <c r="LO16" s="11"/>
      <c r="LP16" s="11"/>
      <c r="LQ16" s="11"/>
      <c r="LR16" s="11"/>
      <c r="LS16" s="11"/>
      <c r="LT16" s="11"/>
      <c r="LU16" s="11"/>
      <c r="LV16" s="11"/>
      <c r="LW16" s="11"/>
      <c r="LX16" s="11"/>
      <c r="LY16" s="11"/>
      <c r="LZ16" s="11"/>
      <c r="MA16" s="11"/>
      <c r="MB16" s="11"/>
      <c r="MC16" s="11"/>
      <c r="MD16" s="11"/>
      <c r="ME16" s="11"/>
      <c r="MF16" s="11"/>
      <c r="MG16" s="11"/>
      <c r="MH16" s="11"/>
      <c r="MI16" s="11"/>
      <c r="MJ16" s="11"/>
      <c r="MK16" s="11"/>
      <c r="ML16" s="11"/>
      <c r="MM16" s="11"/>
      <c r="MN16" s="11"/>
      <c r="MO16" s="11"/>
      <c r="MP16" s="11"/>
      <c r="MQ16" s="11"/>
      <c r="MR16" s="11"/>
      <c r="MS16" s="11"/>
      <c r="MT16" s="11"/>
      <c r="MU16" s="11"/>
      <c r="MV16" s="11"/>
      <c r="MW16" s="11"/>
      <c r="MX16" s="11"/>
      <c r="MY16" s="11"/>
      <c r="MZ16" s="11"/>
      <c r="NA16" s="11"/>
      <c r="NB16" s="11"/>
      <c r="NC16" s="11"/>
      <c r="ND16" s="11"/>
      <c r="NE16" s="11"/>
      <c r="NF16" s="11"/>
      <c r="NG16" s="11"/>
      <c r="NH16" s="11"/>
      <c r="NI16" s="11"/>
      <c r="NJ16" s="11"/>
      <c r="NK16" s="11"/>
      <c r="NL16" s="11"/>
      <c r="NM16" s="11"/>
      <c r="NN16" s="11"/>
      <c r="NO16" s="11"/>
      <c r="NP16" s="11"/>
      <c r="NQ16" s="11"/>
      <c r="NR16" s="11"/>
      <c r="NS16" s="11"/>
      <c r="NT16" s="11"/>
      <c r="NU16" s="11"/>
      <c r="NV16" s="11"/>
      <c r="NW16" s="11"/>
      <c r="NX16" s="11"/>
      <c r="NY16" s="11"/>
      <c r="NZ16" s="11"/>
      <c r="OA16" s="11"/>
      <c r="OB16" s="11"/>
      <c r="OC16" s="11"/>
      <c r="OD16" s="11"/>
      <c r="OE16" s="11"/>
      <c r="OF16" s="11"/>
      <c r="OG16" s="11"/>
      <c r="OH16" s="11"/>
      <c r="OI16" s="11"/>
      <c r="OJ16" s="11"/>
      <c r="OK16" s="11"/>
      <c r="OL16" s="11"/>
      <c r="OM16" s="11"/>
      <c r="ON16" s="11"/>
      <c r="OO16" s="11"/>
      <c r="OP16" s="11"/>
      <c r="OQ16" s="11"/>
      <c r="OR16" s="11"/>
      <c r="OS16" s="11"/>
      <c r="OT16" s="11"/>
      <c r="OU16" s="11"/>
      <c r="OV16" s="11"/>
      <c r="OW16" s="11"/>
      <c r="OX16" s="11"/>
      <c r="OY16" s="11"/>
      <c r="OZ16" s="11"/>
      <c r="PA16" s="11"/>
      <c r="PB16" s="11"/>
      <c r="PC16" s="11"/>
      <c r="PD16" s="11"/>
      <c r="PE16" s="11"/>
      <c r="PF16" s="11"/>
      <c r="PG16" s="11"/>
      <c r="PH16" s="11"/>
      <c r="PI16" s="11"/>
      <c r="PJ16" s="11"/>
      <c r="PK16" s="11"/>
      <c r="PL16" s="11"/>
      <c r="PM16" s="11"/>
      <c r="PN16" s="11"/>
      <c r="PO16" s="11"/>
      <c r="PP16" s="11"/>
      <c r="PQ16" s="11"/>
      <c r="PR16" s="11"/>
      <c r="PS16" s="11"/>
      <c r="PT16" s="11"/>
      <c r="PU16" s="11"/>
      <c r="PV16" s="11"/>
      <c r="PW16" s="11"/>
      <c r="PX16" s="11"/>
      <c r="PY16" s="11"/>
      <c r="PZ16" s="11"/>
      <c r="QA16" s="11"/>
      <c r="QB16" s="11"/>
      <c r="QC16" s="11"/>
      <c r="QD16" s="11"/>
      <c r="QE16" s="11"/>
      <c r="QF16" s="11"/>
      <c r="QG16" s="11"/>
      <c r="QH16" s="11"/>
      <c r="QI16" s="11"/>
      <c r="QJ16" s="11"/>
    </row>
    <row r="17" spans="1:452" s="3" customFormat="1" ht="32.25" customHeight="1">
      <c r="A17" s="9">
        <v>2</v>
      </c>
      <c r="B17" s="75">
        <v>23</v>
      </c>
      <c r="C17" s="69"/>
      <c r="D17" s="69">
        <v>5</v>
      </c>
      <c r="E17" s="69"/>
      <c r="F17" s="69">
        <v>18</v>
      </c>
      <c r="G17" s="69"/>
      <c r="H17" s="12" t="s">
        <v>249</v>
      </c>
      <c r="I17" s="13" t="s">
        <v>376</v>
      </c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  <c r="IU17" s="11"/>
      <c r="IV17" s="11"/>
      <c r="IW17" s="11"/>
      <c r="IX17" s="11"/>
      <c r="IY17" s="11"/>
      <c r="IZ17" s="11"/>
      <c r="JA17" s="11"/>
      <c r="JB17" s="11"/>
      <c r="JC17" s="11"/>
      <c r="JD17" s="11"/>
      <c r="JE17" s="11"/>
      <c r="JF17" s="11"/>
      <c r="JG17" s="11"/>
      <c r="JH17" s="11"/>
      <c r="JI17" s="11"/>
      <c r="JJ17" s="11"/>
      <c r="JK17" s="11"/>
      <c r="JL17" s="11"/>
      <c r="JM17" s="11"/>
      <c r="JN17" s="11"/>
      <c r="JO17" s="11"/>
      <c r="JP17" s="11"/>
      <c r="JQ17" s="11"/>
      <c r="JR17" s="11"/>
      <c r="JS17" s="11"/>
      <c r="JT17" s="11"/>
      <c r="JU17" s="11"/>
      <c r="JV17" s="11"/>
      <c r="JW17" s="11"/>
      <c r="JX17" s="11"/>
      <c r="JY17" s="11"/>
      <c r="JZ17" s="11"/>
      <c r="KA17" s="11"/>
      <c r="KB17" s="11"/>
      <c r="KC17" s="11"/>
      <c r="KD17" s="11"/>
      <c r="KE17" s="11"/>
      <c r="KF17" s="11"/>
      <c r="KG17" s="11"/>
      <c r="KH17" s="11"/>
      <c r="KI17" s="11"/>
      <c r="KJ17" s="11"/>
      <c r="KK17" s="11"/>
      <c r="KL17" s="11"/>
      <c r="KM17" s="11"/>
      <c r="KN17" s="11"/>
      <c r="KO17" s="11"/>
      <c r="KP17" s="11"/>
      <c r="KQ17" s="11"/>
      <c r="KR17" s="11"/>
      <c r="KS17" s="11"/>
      <c r="KT17" s="11"/>
      <c r="KU17" s="11"/>
      <c r="KV17" s="11"/>
      <c r="KW17" s="11"/>
      <c r="KX17" s="11"/>
      <c r="KY17" s="11"/>
      <c r="KZ17" s="11"/>
      <c r="LA17" s="11"/>
      <c r="LB17" s="11"/>
      <c r="LC17" s="11"/>
      <c r="LD17" s="11"/>
      <c r="LE17" s="11"/>
      <c r="LF17" s="11"/>
      <c r="LG17" s="11"/>
      <c r="LH17" s="11"/>
      <c r="LI17" s="11"/>
      <c r="LJ17" s="11"/>
      <c r="LK17" s="11"/>
      <c r="LL17" s="11"/>
      <c r="LM17" s="11"/>
      <c r="LN17" s="11"/>
      <c r="LO17" s="11"/>
      <c r="LP17" s="11"/>
      <c r="LQ17" s="11"/>
      <c r="LR17" s="11"/>
      <c r="LS17" s="11"/>
      <c r="LT17" s="11"/>
      <c r="LU17" s="11"/>
      <c r="LV17" s="11"/>
      <c r="LW17" s="11"/>
      <c r="LX17" s="11"/>
      <c r="LY17" s="11"/>
      <c r="LZ17" s="11"/>
      <c r="MA17" s="11"/>
      <c r="MB17" s="11"/>
      <c r="MC17" s="11"/>
      <c r="MD17" s="11"/>
      <c r="ME17" s="11"/>
      <c r="MF17" s="11"/>
      <c r="MG17" s="11"/>
      <c r="MH17" s="11"/>
      <c r="MI17" s="11"/>
      <c r="MJ17" s="11"/>
      <c r="MK17" s="11"/>
      <c r="ML17" s="11"/>
      <c r="MM17" s="11"/>
      <c r="MN17" s="11"/>
      <c r="MO17" s="11"/>
      <c r="MP17" s="11"/>
      <c r="MQ17" s="11"/>
      <c r="MR17" s="11"/>
      <c r="MS17" s="11"/>
      <c r="MT17" s="11"/>
      <c r="MU17" s="11"/>
      <c r="MV17" s="11"/>
      <c r="MW17" s="11"/>
      <c r="MX17" s="11"/>
      <c r="MY17" s="11"/>
      <c r="MZ17" s="11"/>
      <c r="NA17" s="11"/>
      <c r="NB17" s="11"/>
      <c r="NC17" s="11"/>
      <c r="ND17" s="11"/>
      <c r="NE17" s="11"/>
      <c r="NF17" s="11"/>
      <c r="NG17" s="11"/>
      <c r="NH17" s="11"/>
      <c r="NI17" s="11"/>
      <c r="NJ17" s="11"/>
      <c r="NK17" s="11"/>
      <c r="NL17" s="11"/>
      <c r="NM17" s="11"/>
      <c r="NN17" s="11"/>
      <c r="NO17" s="11"/>
      <c r="NP17" s="11"/>
      <c r="NQ17" s="11"/>
      <c r="NR17" s="11"/>
      <c r="NS17" s="11"/>
      <c r="NT17" s="11"/>
      <c r="NU17" s="11"/>
      <c r="NV17" s="11"/>
      <c r="NW17" s="11"/>
      <c r="NX17" s="11"/>
      <c r="NY17" s="11"/>
      <c r="NZ17" s="11"/>
      <c r="OA17" s="11"/>
      <c r="OB17" s="11"/>
      <c r="OC17" s="11"/>
      <c r="OD17" s="11"/>
      <c r="OE17" s="11"/>
      <c r="OF17" s="11"/>
      <c r="OG17" s="11"/>
      <c r="OH17" s="11"/>
      <c r="OI17" s="11"/>
      <c r="OJ17" s="11"/>
      <c r="OK17" s="11"/>
      <c r="OL17" s="11"/>
      <c r="OM17" s="11"/>
      <c r="ON17" s="11"/>
      <c r="OO17" s="11"/>
      <c r="OP17" s="11"/>
      <c r="OQ17" s="11"/>
      <c r="OR17" s="11"/>
      <c r="OS17" s="11"/>
      <c r="OT17" s="11"/>
      <c r="OU17" s="11"/>
      <c r="OV17" s="11"/>
      <c r="OW17" s="11"/>
      <c r="OX17" s="11"/>
      <c r="OY17" s="11"/>
      <c r="OZ17" s="11"/>
      <c r="PA17" s="11"/>
      <c r="PB17" s="11"/>
      <c r="PC17" s="11"/>
      <c r="PD17" s="11"/>
      <c r="PE17" s="11"/>
      <c r="PF17" s="11"/>
      <c r="PG17" s="11"/>
      <c r="PH17" s="11"/>
      <c r="PI17" s="11"/>
      <c r="PJ17" s="11"/>
      <c r="PK17" s="11"/>
      <c r="PL17" s="11"/>
      <c r="PM17" s="11"/>
      <c r="PN17" s="11"/>
      <c r="PO17" s="11"/>
      <c r="PP17" s="11"/>
      <c r="PQ17" s="11"/>
      <c r="PR17" s="11"/>
      <c r="PS17" s="11"/>
      <c r="PT17" s="11"/>
      <c r="PU17" s="11"/>
      <c r="PV17" s="11"/>
      <c r="PW17" s="11"/>
      <c r="PX17" s="11"/>
      <c r="PY17" s="11"/>
      <c r="PZ17" s="11"/>
      <c r="QA17" s="11"/>
      <c r="QB17" s="11"/>
      <c r="QC17" s="11"/>
      <c r="QD17" s="11"/>
      <c r="QE17" s="11"/>
      <c r="QF17" s="11"/>
      <c r="QG17" s="11"/>
      <c r="QH17" s="11"/>
      <c r="QI17" s="11"/>
      <c r="QJ17" s="11"/>
    </row>
    <row r="18" spans="1:452" s="3" customFormat="1" ht="21" customHeight="1">
      <c r="A18" s="9">
        <v>2</v>
      </c>
      <c r="B18" s="75">
        <v>9</v>
      </c>
      <c r="C18" s="69"/>
      <c r="D18" s="69"/>
      <c r="E18" s="69"/>
      <c r="F18" s="69"/>
      <c r="G18" s="69">
        <v>9</v>
      </c>
      <c r="H18" s="12" t="s">
        <v>262</v>
      </c>
      <c r="I18" s="11" t="s">
        <v>394</v>
      </c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  <c r="IU18" s="11"/>
      <c r="IV18" s="11"/>
      <c r="IW18" s="11"/>
      <c r="IX18" s="11"/>
      <c r="IY18" s="11"/>
      <c r="IZ18" s="11"/>
      <c r="JA18" s="11"/>
      <c r="JB18" s="11"/>
      <c r="JC18" s="11"/>
      <c r="JD18" s="11"/>
      <c r="JE18" s="11"/>
      <c r="JF18" s="11"/>
      <c r="JG18" s="11"/>
      <c r="JH18" s="11"/>
      <c r="JI18" s="11"/>
      <c r="JJ18" s="11"/>
      <c r="JK18" s="11"/>
      <c r="JL18" s="11"/>
      <c r="JM18" s="11"/>
      <c r="JN18" s="11"/>
      <c r="JO18" s="11"/>
      <c r="JP18" s="11"/>
      <c r="JQ18" s="11"/>
      <c r="JR18" s="11"/>
      <c r="JS18" s="11"/>
      <c r="JT18" s="11"/>
      <c r="JU18" s="11"/>
      <c r="JV18" s="11"/>
      <c r="JW18" s="11"/>
      <c r="JX18" s="11"/>
      <c r="JY18" s="11"/>
      <c r="JZ18" s="11"/>
      <c r="KA18" s="11"/>
      <c r="KB18" s="11"/>
      <c r="KC18" s="11"/>
      <c r="KD18" s="11"/>
      <c r="KE18" s="11"/>
      <c r="KF18" s="11"/>
      <c r="KG18" s="11"/>
      <c r="KH18" s="11"/>
      <c r="KI18" s="11"/>
      <c r="KJ18" s="11"/>
      <c r="KK18" s="11"/>
      <c r="KL18" s="11"/>
      <c r="KM18" s="11"/>
      <c r="KN18" s="11"/>
      <c r="KO18" s="11"/>
      <c r="KP18" s="11"/>
      <c r="KQ18" s="11"/>
      <c r="KR18" s="11"/>
      <c r="KS18" s="11"/>
      <c r="KT18" s="11"/>
      <c r="KU18" s="11"/>
      <c r="KV18" s="11"/>
      <c r="KW18" s="11"/>
      <c r="KX18" s="11"/>
      <c r="KY18" s="11"/>
      <c r="KZ18" s="11"/>
      <c r="LA18" s="11"/>
      <c r="LB18" s="11"/>
      <c r="LC18" s="11"/>
      <c r="LD18" s="11"/>
      <c r="LE18" s="11"/>
      <c r="LF18" s="11"/>
      <c r="LG18" s="11"/>
      <c r="LH18" s="11"/>
      <c r="LI18" s="11"/>
      <c r="LJ18" s="11"/>
      <c r="LK18" s="11"/>
      <c r="LL18" s="11"/>
      <c r="LM18" s="11"/>
      <c r="LN18" s="11"/>
      <c r="LO18" s="11"/>
      <c r="LP18" s="11"/>
      <c r="LQ18" s="11"/>
      <c r="LR18" s="11"/>
      <c r="LS18" s="11"/>
      <c r="LT18" s="11"/>
      <c r="LU18" s="11"/>
      <c r="LV18" s="11"/>
      <c r="LW18" s="11"/>
      <c r="LX18" s="11"/>
      <c r="LY18" s="11"/>
      <c r="LZ18" s="11"/>
      <c r="MA18" s="11"/>
      <c r="MB18" s="11"/>
      <c r="MC18" s="11"/>
      <c r="MD18" s="11"/>
      <c r="ME18" s="11"/>
      <c r="MF18" s="11"/>
      <c r="MG18" s="11"/>
      <c r="MH18" s="11"/>
      <c r="MI18" s="11"/>
      <c r="MJ18" s="11"/>
      <c r="MK18" s="11"/>
      <c r="ML18" s="11"/>
      <c r="MM18" s="11"/>
      <c r="MN18" s="11"/>
      <c r="MO18" s="11"/>
      <c r="MP18" s="11"/>
      <c r="MQ18" s="11"/>
      <c r="MR18" s="11"/>
      <c r="MS18" s="11"/>
      <c r="MT18" s="11"/>
      <c r="MU18" s="11"/>
      <c r="MV18" s="11"/>
      <c r="MW18" s="11"/>
      <c r="MX18" s="11"/>
      <c r="MY18" s="11"/>
      <c r="MZ18" s="11"/>
      <c r="NA18" s="11"/>
      <c r="NB18" s="11"/>
      <c r="NC18" s="11"/>
      <c r="ND18" s="11"/>
      <c r="NE18" s="11"/>
      <c r="NF18" s="11"/>
      <c r="NG18" s="11"/>
      <c r="NH18" s="11"/>
      <c r="NI18" s="11"/>
      <c r="NJ18" s="11"/>
      <c r="NK18" s="11"/>
      <c r="NL18" s="11"/>
      <c r="NM18" s="11"/>
      <c r="NN18" s="11"/>
      <c r="NO18" s="11"/>
      <c r="NP18" s="11"/>
      <c r="NQ18" s="11"/>
      <c r="NR18" s="11"/>
      <c r="NS18" s="11"/>
      <c r="NT18" s="11"/>
      <c r="NU18" s="11"/>
      <c r="NV18" s="11"/>
      <c r="NW18" s="11"/>
      <c r="NX18" s="11"/>
      <c r="NY18" s="11"/>
      <c r="NZ18" s="11"/>
      <c r="OA18" s="11"/>
      <c r="OB18" s="11"/>
      <c r="OC18" s="11"/>
      <c r="OD18" s="11"/>
      <c r="OE18" s="11"/>
      <c r="OF18" s="11"/>
      <c r="OG18" s="11"/>
      <c r="OH18" s="11"/>
      <c r="OI18" s="11"/>
      <c r="OJ18" s="11"/>
      <c r="OK18" s="11"/>
      <c r="OL18" s="11"/>
      <c r="OM18" s="11"/>
      <c r="ON18" s="11"/>
      <c r="OO18" s="11"/>
      <c r="OP18" s="11"/>
      <c r="OQ18" s="11"/>
      <c r="OR18" s="11"/>
      <c r="OS18" s="11"/>
      <c r="OT18" s="11"/>
      <c r="OU18" s="11"/>
      <c r="OV18" s="11"/>
      <c r="OW18" s="11"/>
      <c r="OX18" s="11"/>
      <c r="OY18" s="11"/>
      <c r="OZ18" s="11"/>
      <c r="PA18" s="11"/>
      <c r="PB18" s="11"/>
      <c r="PC18" s="11"/>
      <c r="PD18" s="11"/>
      <c r="PE18" s="11"/>
      <c r="PF18" s="11"/>
      <c r="PG18" s="11"/>
      <c r="PH18" s="11"/>
      <c r="PI18" s="11"/>
      <c r="PJ18" s="11"/>
      <c r="PK18" s="11"/>
      <c r="PL18" s="11"/>
      <c r="PM18" s="11"/>
      <c r="PN18" s="11"/>
      <c r="PO18" s="11"/>
      <c r="PP18" s="11"/>
      <c r="PQ18" s="11"/>
      <c r="PR18" s="11"/>
      <c r="PS18" s="11"/>
      <c r="PT18" s="11"/>
      <c r="PU18" s="11"/>
      <c r="PV18" s="11"/>
      <c r="PW18" s="11"/>
      <c r="PX18" s="11"/>
      <c r="PY18" s="11"/>
      <c r="PZ18" s="11"/>
      <c r="QA18" s="11"/>
      <c r="QB18" s="11"/>
      <c r="QC18" s="11"/>
      <c r="QD18" s="11"/>
      <c r="QE18" s="11"/>
      <c r="QF18" s="11"/>
      <c r="QG18" s="11"/>
      <c r="QH18" s="11"/>
      <c r="QI18" s="11"/>
      <c r="QJ18" s="11"/>
    </row>
    <row r="19" spans="1:452" s="3" customFormat="1" ht="21" customHeight="1">
      <c r="A19" s="9">
        <v>2</v>
      </c>
      <c r="B19" s="75">
        <v>4</v>
      </c>
      <c r="C19" s="69"/>
      <c r="D19" s="69"/>
      <c r="E19" s="69"/>
      <c r="F19" s="69">
        <v>4</v>
      </c>
      <c r="G19" s="69"/>
      <c r="H19" s="10" t="s">
        <v>368</v>
      </c>
      <c r="I19" s="15" t="s">
        <v>347</v>
      </c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  <c r="IU19" s="11"/>
      <c r="IV19" s="11"/>
      <c r="IW19" s="11"/>
      <c r="IX19" s="11"/>
      <c r="IY19" s="11"/>
      <c r="IZ19" s="11"/>
      <c r="JA19" s="11"/>
      <c r="JB19" s="11"/>
      <c r="JC19" s="11"/>
      <c r="JD19" s="11"/>
      <c r="JE19" s="11"/>
      <c r="JF19" s="11"/>
      <c r="JG19" s="11"/>
      <c r="JH19" s="11"/>
      <c r="JI19" s="11"/>
      <c r="JJ19" s="11"/>
      <c r="JK19" s="11"/>
      <c r="JL19" s="11"/>
      <c r="JM19" s="11"/>
      <c r="JN19" s="11"/>
      <c r="JO19" s="11"/>
      <c r="JP19" s="11"/>
      <c r="JQ19" s="11"/>
      <c r="JR19" s="11"/>
      <c r="JS19" s="11"/>
      <c r="JT19" s="11"/>
      <c r="JU19" s="11"/>
      <c r="JV19" s="11"/>
      <c r="JW19" s="11"/>
      <c r="JX19" s="11"/>
      <c r="JY19" s="11"/>
      <c r="JZ19" s="11"/>
      <c r="KA19" s="11"/>
      <c r="KB19" s="11"/>
      <c r="KC19" s="11"/>
      <c r="KD19" s="11"/>
      <c r="KE19" s="11"/>
      <c r="KF19" s="11"/>
      <c r="KG19" s="11"/>
      <c r="KH19" s="11"/>
      <c r="KI19" s="11"/>
      <c r="KJ19" s="11"/>
      <c r="KK19" s="11"/>
      <c r="KL19" s="11"/>
      <c r="KM19" s="11"/>
      <c r="KN19" s="11"/>
      <c r="KO19" s="11"/>
      <c r="KP19" s="11"/>
      <c r="KQ19" s="11"/>
      <c r="KR19" s="11"/>
      <c r="KS19" s="11"/>
      <c r="KT19" s="11"/>
      <c r="KU19" s="11"/>
      <c r="KV19" s="11"/>
      <c r="KW19" s="11"/>
      <c r="KX19" s="11"/>
      <c r="KY19" s="11"/>
      <c r="KZ19" s="11"/>
      <c r="LA19" s="11"/>
      <c r="LB19" s="11"/>
      <c r="LC19" s="11"/>
      <c r="LD19" s="11"/>
      <c r="LE19" s="11"/>
      <c r="LF19" s="11"/>
      <c r="LG19" s="11"/>
      <c r="LH19" s="11"/>
      <c r="LI19" s="11"/>
      <c r="LJ19" s="11"/>
      <c r="LK19" s="11"/>
      <c r="LL19" s="11"/>
      <c r="LM19" s="11"/>
      <c r="LN19" s="11"/>
      <c r="LO19" s="11"/>
      <c r="LP19" s="11"/>
      <c r="LQ19" s="11"/>
      <c r="LR19" s="11"/>
      <c r="LS19" s="11"/>
      <c r="LT19" s="11"/>
      <c r="LU19" s="11"/>
      <c r="LV19" s="11"/>
      <c r="LW19" s="11"/>
      <c r="LX19" s="11"/>
      <c r="LY19" s="11"/>
      <c r="LZ19" s="11"/>
      <c r="MA19" s="11"/>
      <c r="MB19" s="11"/>
      <c r="MC19" s="11"/>
      <c r="MD19" s="11"/>
      <c r="ME19" s="11"/>
      <c r="MF19" s="11"/>
      <c r="MG19" s="11"/>
      <c r="MH19" s="11"/>
      <c r="MI19" s="11"/>
      <c r="MJ19" s="11"/>
      <c r="MK19" s="11"/>
      <c r="ML19" s="11"/>
      <c r="MM19" s="11"/>
      <c r="MN19" s="11"/>
      <c r="MO19" s="11"/>
      <c r="MP19" s="11"/>
      <c r="MQ19" s="11"/>
      <c r="MR19" s="11"/>
      <c r="MS19" s="11"/>
      <c r="MT19" s="11"/>
      <c r="MU19" s="11"/>
      <c r="MV19" s="11"/>
      <c r="MW19" s="11"/>
      <c r="MX19" s="11"/>
      <c r="MY19" s="11"/>
      <c r="MZ19" s="11"/>
      <c r="NA19" s="11"/>
      <c r="NB19" s="11"/>
      <c r="NC19" s="11"/>
      <c r="ND19" s="11"/>
      <c r="NE19" s="11"/>
      <c r="NF19" s="11"/>
      <c r="NG19" s="11"/>
      <c r="NH19" s="11"/>
      <c r="NI19" s="11"/>
      <c r="NJ19" s="11"/>
      <c r="NK19" s="11"/>
      <c r="NL19" s="11"/>
      <c r="NM19" s="11"/>
      <c r="NN19" s="11"/>
      <c r="NO19" s="11"/>
      <c r="NP19" s="11"/>
      <c r="NQ19" s="11"/>
      <c r="NR19" s="11"/>
      <c r="NS19" s="11"/>
      <c r="NT19" s="11"/>
      <c r="NU19" s="11"/>
      <c r="NV19" s="11"/>
      <c r="NW19" s="11"/>
      <c r="NX19" s="11"/>
      <c r="NY19" s="11"/>
      <c r="NZ19" s="11"/>
      <c r="OA19" s="11"/>
      <c r="OB19" s="11"/>
      <c r="OC19" s="11"/>
      <c r="OD19" s="11"/>
      <c r="OE19" s="11"/>
      <c r="OF19" s="11"/>
      <c r="OG19" s="11"/>
      <c r="OH19" s="11"/>
      <c r="OI19" s="11"/>
      <c r="OJ19" s="11"/>
      <c r="OK19" s="11"/>
      <c r="OL19" s="11"/>
      <c r="OM19" s="11"/>
      <c r="ON19" s="11"/>
      <c r="OO19" s="11"/>
      <c r="OP19" s="11"/>
      <c r="OQ19" s="11"/>
      <c r="OR19" s="11"/>
      <c r="OS19" s="11"/>
      <c r="OT19" s="11"/>
      <c r="OU19" s="11"/>
      <c r="OV19" s="11"/>
      <c r="OW19" s="11"/>
      <c r="OX19" s="11"/>
      <c r="OY19" s="11"/>
      <c r="OZ19" s="11"/>
      <c r="PA19" s="11"/>
      <c r="PB19" s="11"/>
      <c r="PC19" s="11"/>
      <c r="PD19" s="11"/>
      <c r="PE19" s="11"/>
      <c r="PF19" s="11"/>
      <c r="PG19" s="11"/>
      <c r="PH19" s="11"/>
      <c r="PI19" s="11"/>
      <c r="PJ19" s="11"/>
      <c r="PK19" s="11"/>
      <c r="PL19" s="11"/>
      <c r="PM19" s="11"/>
      <c r="PN19" s="11"/>
      <c r="PO19" s="11"/>
      <c r="PP19" s="11"/>
      <c r="PQ19" s="11"/>
      <c r="PR19" s="11"/>
      <c r="PS19" s="11"/>
      <c r="PT19" s="11"/>
      <c r="PU19" s="11"/>
      <c r="PV19" s="11"/>
      <c r="PW19" s="11"/>
      <c r="PX19" s="11"/>
      <c r="PY19" s="11"/>
      <c r="PZ19" s="11"/>
      <c r="QA19" s="11"/>
      <c r="QB19" s="11"/>
      <c r="QC19" s="11"/>
      <c r="QD19" s="11"/>
      <c r="QE19" s="11"/>
      <c r="QF19" s="11"/>
      <c r="QG19" s="11"/>
      <c r="QH19" s="11"/>
      <c r="QI19" s="11"/>
      <c r="QJ19" s="11"/>
    </row>
    <row r="20" spans="1:452" s="3" customFormat="1" ht="21" customHeight="1">
      <c r="A20" s="9">
        <v>2</v>
      </c>
      <c r="B20" s="75">
        <v>9</v>
      </c>
      <c r="C20" s="24"/>
      <c r="D20" s="24"/>
      <c r="E20" s="24"/>
      <c r="F20" s="24"/>
      <c r="G20" s="69">
        <v>9</v>
      </c>
      <c r="H20" s="14" t="s">
        <v>374</v>
      </c>
      <c r="I20" s="11" t="s">
        <v>369</v>
      </c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  <c r="IU20" s="11"/>
      <c r="IV20" s="11"/>
      <c r="IW20" s="11"/>
      <c r="IX20" s="11"/>
      <c r="IY20" s="11"/>
      <c r="IZ20" s="11"/>
      <c r="JA20" s="11"/>
      <c r="JB20" s="11"/>
      <c r="JC20" s="11"/>
      <c r="JD20" s="11"/>
      <c r="JE20" s="11"/>
      <c r="JF20" s="11"/>
      <c r="JG20" s="11"/>
      <c r="JH20" s="11"/>
      <c r="JI20" s="11"/>
      <c r="JJ20" s="11"/>
      <c r="JK20" s="11"/>
      <c r="JL20" s="11"/>
      <c r="JM20" s="11"/>
      <c r="JN20" s="11"/>
      <c r="JO20" s="11"/>
      <c r="JP20" s="11"/>
      <c r="JQ20" s="11"/>
      <c r="JR20" s="11"/>
      <c r="JS20" s="11"/>
      <c r="JT20" s="11"/>
      <c r="JU20" s="11"/>
      <c r="JV20" s="11"/>
      <c r="JW20" s="11"/>
      <c r="JX20" s="11"/>
      <c r="JY20" s="11"/>
      <c r="JZ20" s="11"/>
      <c r="KA20" s="11"/>
      <c r="KB20" s="11"/>
      <c r="KC20" s="11"/>
      <c r="KD20" s="11"/>
      <c r="KE20" s="11"/>
      <c r="KF20" s="11"/>
      <c r="KG20" s="11"/>
      <c r="KH20" s="11"/>
      <c r="KI20" s="11"/>
      <c r="KJ20" s="11"/>
      <c r="KK20" s="11"/>
      <c r="KL20" s="11"/>
      <c r="KM20" s="11"/>
      <c r="KN20" s="11"/>
      <c r="KO20" s="11"/>
      <c r="KP20" s="11"/>
      <c r="KQ20" s="11"/>
      <c r="KR20" s="11"/>
      <c r="KS20" s="11"/>
      <c r="KT20" s="11"/>
      <c r="KU20" s="11"/>
      <c r="KV20" s="11"/>
      <c r="KW20" s="11"/>
      <c r="KX20" s="11"/>
      <c r="KY20" s="11"/>
      <c r="KZ20" s="11"/>
      <c r="LA20" s="11"/>
      <c r="LB20" s="11"/>
      <c r="LC20" s="11"/>
      <c r="LD20" s="11"/>
      <c r="LE20" s="11"/>
      <c r="LF20" s="11"/>
      <c r="LG20" s="11"/>
      <c r="LH20" s="11"/>
      <c r="LI20" s="11"/>
      <c r="LJ20" s="11"/>
      <c r="LK20" s="11"/>
      <c r="LL20" s="11"/>
      <c r="LM20" s="11"/>
      <c r="LN20" s="11"/>
      <c r="LO20" s="11"/>
      <c r="LP20" s="11"/>
      <c r="LQ20" s="11"/>
      <c r="LR20" s="11"/>
      <c r="LS20" s="11"/>
      <c r="LT20" s="11"/>
      <c r="LU20" s="11"/>
      <c r="LV20" s="11"/>
      <c r="LW20" s="11"/>
      <c r="LX20" s="11"/>
      <c r="LY20" s="11"/>
      <c r="LZ20" s="11"/>
      <c r="MA20" s="11"/>
      <c r="MB20" s="11"/>
      <c r="MC20" s="11"/>
      <c r="MD20" s="11"/>
      <c r="ME20" s="11"/>
      <c r="MF20" s="11"/>
      <c r="MG20" s="11"/>
      <c r="MH20" s="11"/>
      <c r="MI20" s="11"/>
      <c r="MJ20" s="11"/>
      <c r="MK20" s="11"/>
      <c r="ML20" s="11"/>
      <c r="MM20" s="11"/>
      <c r="MN20" s="11"/>
      <c r="MO20" s="11"/>
      <c r="MP20" s="11"/>
      <c r="MQ20" s="11"/>
      <c r="MR20" s="11"/>
      <c r="MS20" s="11"/>
      <c r="MT20" s="11"/>
      <c r="MU20" s="11"/>
      <c r="MV20" s="11"/>
      <c r="MW20" s="11"/>
      <c r="MX20" s="11"/>
      <c r="MY20" s="11"/>
      <c r="MZ20" s="11"/>
      <c r="NA20" s="11"/>
      <c r="NB20" s="11"/>
      <c r="NC20" s="11"/>
      <c r="ND20" s="11"/>
      <c r="NE20" s="11"/>
      <c r="NF20" s="11"/>
      <c r="NG20" s="11"/>
      <c r="NH20" s="11"/>
      <c r="NI20" s="11"/>
      <c r="NJ20" s="11"/>
      <c r="NK20" s="11"/>
      <c r="NL20" s="11"/>
      <c r="NM20" s="11"/>
      <c r="NN20" s="11"/>
      <c r="NO20" s="11"/>
      <c r="NP20" s="11"/>
      <c r="NQ20" s="11"/>
      <c r="NR20" s="11"/>
      <c r="NS20" s="11"/>
      <c r="NT20" s="11"/>
      <c r="NU20" s="11"/>
      <c r="NV20" s="11"/>
      <c r="NW20" s="11"/>
      <c r="NX20" s="11"/>
      <c r="NY20" s="11"/>
      <c r="NZ20" s="11"/>
      <c r="OA20" s="11"/>
      <c r="OB20" s="11"/>
      <c r="OC20" s="11"/>
      <c r="OD20" s="11"/>
      <c r="OE20" s="11"/>
      <c r="OF20" s="11"/>
      <c r="OG20" s="11"/>
      <c r="OH20" s="11"/>
      <c r="OI20" s="11"/>
      <c r="OJ20" s="11"/>
      <c r="OK20" s="11"/>
      <c r="OL20" s="11"/>
      <c r="OM20" s="11"/>
      <c r="ON20" s="11"/>
      <c r="OO20" s="11"/>
      <c r="OP20" s="11"/>
      <c r="OQ20" s="11"/>
      <c r="OR20" s="11"/>
      <c r="OS20" s="11"/>
      <c r="OT20" s="11"/>
      <c r="OU20" s="11"/>
      <c r="OV20" s="11"/>
      <c r="OW20" s="11"/>
      <c r="OX20" s="11"/>
      <c r="OY20" s="11"/>
      <c r="OZ20" s="11"/>
      <c r="PA20" s="11"/>
      <c r="PB20" s="11"/>
      <c r="PC20" s="11"/>
      <c r="PD20" s="11"/>
      <c r="PE20" s="11"/>
      <c r="PF20" s="11"/>
      <c r="PG20" s="11"/>
      <c r="PH20" s="11"/>
      <c r="PI20" s="11"/>
      <c r="PJ20" s="11"/>
      <c r="PK20" s="11"/>
      <c r="PL20" s="11"/>
      <c r="PM20" s="11"/>
      <c r="PN20" s="11"/>
      <c r="PO20" s="11"/>
      <c r="PP20" s="11"/>
      <c r="PQ20" s="11"/>
      <c r="PR20" s="11"/>
      <c r="PS20" s="11"/>
      <c r="PT20" s="11"/>
      <c r="PU20" s="11"/>
      <c r="PV20" s="11"/>
      <c r="PW20" s="11"/>
      <c r="PX20" s="11"/>
      <c r="PY20" s="11"/>
      <c r="PZ20" s="11"/>
      <c r="QA20" s="11"/>
      <c r="QB20" s="11"/>
      <c r="QC20" s="11"/>
      <c r="QD20" s="11"/>
      <c r="QE20" s="11"/>
      <c r="QF20" s="11"/>
      <c r="QG20" s="11"/>
      <c r="QH20" s="11"/>
      <c r="QI20" s="11"/>
      <c r="QJ20" s="11"/>
    </row>
    <row r="21" spans="1:452" s="3" customFormat="1" ht="21" customHeight="1">
      <c r="A21" s="9"/>
      <c r="B21" s="75"/>
      <c r="C21" s="24"/>
      <c r="D21" s="24"/>
      <c r="E21" s="24"/>
      <c r="F21" s="24"/>
      <c r="G21" s="69"/>
      <c r="H21" s="77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  <c r="IL21" s="11"/>
      <c r="IM21" s="11"/>
      <c r="IN21" s="11"/>
      <c r="IO21" s="11"/>
      <c r="IP21" s="11"/>
      <c r="IQ21" s="11"/>
      <c r="IR21" s="11"/>
      <c r="IS21" s="11"/>
      <c r="IT21" s="11"/>
      <c r="IU21" s="11"/>
      <c r="IV21" s="11"/>
      <c r="IW21" s="11"/>
      <c r="IX21" s="11"/>
      <c r="IY21" s="11"/>
      <c r="IZ21" s="11"/>
      <c r="JA21" s="11"/>
      <c r="JB21" s="11"/>
      <c r="JC21" s="11"/>
      <c r="JD21" s="11"/>
      <c r="JE21" s="11"/>
      <c r="JF21" s="11"/>
      <c r="JG21" s="11"/>
      <c r="JH21" s="11"/>
      <c r="JI21" s="11"/>
      <c r="JJ21" s="11"/>
      <c r="JK21" s="11"/>
      <c r="JL21" s="11"/>
      <c r="JM21" s="11"/>
      <c r="JN21" s="11"/>
      <c r="JO21" s="11"/>
      <c r="JP21" s="11"/>
      <c r="JQ21" s="11"/>
      <c r="JR21" s="11"/>
      <c r="JS21" s="11"/>
      <c r="JT21" s="11"/>
      <c r="JU21" s="11"/>
      <c r="JV21" s="11"/>
      <c r="JW21" s="11"/>
      <c r="JX21" s="11"/>
      <c r="JY21" s="11"/>
      <c r="JZ21" s="11"/>
      <c r="KA21" s="11"/>
      <c r="KB21" s="11"/>
      <c r="KC21" s="11"/>
      <c r="KD21" s="11"/>
      <c r="KE21" s="11"/>
      <c r="KF21" s="11"/>
      <c r="KG21" s="11"/>
      <c r="KH21" s="11"/>
      <c r="KI21" s="11"/>
      <c r="KJ21" s="11"/>
      <c r="KK21" s="11"/>
      <c r="KL21" s="11"/>
      <c r="KM21" s="11"/>
      <c r="KN21" s="11"/>
      <c r="KO21" s="11"/>
      <c r="KP21" s="11"/>
      <c r="KQ21" s="11"/>
      <c r="KR21" s="11"/>
      <c r="KS21" s="11"/>
      <c r="KT21" s="11"/>
      <c r="KU21" s="11"/>
      <c r="KV21" s="11"/>
      <c r="KW21" s="11"/>
      <c r="KX21" s="11"/>
      <c r="KY21" s="11"/>
      <c r="KZ21" s="11"/>
      <c r="LA21" s="11"/>
      <c r="LB21" s="11"/>
      <c r="LC21" s="11"/>
      <c r="LD21" s="11"/>
      <c r="LE21" s="11"/>
      <c r="LF21" s="11"/>
      <c r="LG21" s="11"/>
      <c r="LH21" s="11"/>
      <c r="LI21" s="11"/>
      <c r="LJ21" s="11"/>
      <c r="LK21" s="11"/>
      <c r="LL21" s="11"/>
      <c r="LM21" s="11"/>
      <c r="LN21" s="11"/>
      <c r="LO21" s="11"/>
      <c r="LP21" s="11"/>
      <c r="LQ21" s="11"/>
      <c r="LR21" s="11"/>
      <c r="LS21" s="11"/>
      <c r="LT21" s="11"/>
      <c r="LU21" s="11"/>
      <c r="LV21" s="11"/>
      <c r="LW21" s="11"/>
      <c r="LX21" s="11"/>
      <c r="LY21" s="11"/>
      <c r="LZ21" s="11"/>
      <c r="MA21" s="11"/>
      <c r="MB21" s="11"/>
      <c r="MC21" s="11"/>
      <c r="MD21" s="11"/>
      <c r="ME21" s="11"/>
      <c r="MF21" s="11"/>
      <c r="MG21" s="11"/>
      <c r="MH21" s="11"/>
      <c r="MI21" s="11"/>
      <c r="MJ21" s="11"/>
      <c r="MK21" s="11"/>
      <c r="ML21" s="11"/>
      <c r="MM21" s="11"/>
      <c r="MN21" s="11"/>
      <c r="MO21" s="11"/>
      <c r="MP21" s="11"/>
      <c r="MQ21" s="11"/>
      <c r="MR21" s="11"/>
      <c r="MS21" s="11"/>
      <c r="MT21" s="11"/>
      <c r="MU21" s="11"/>
      <c r="MV21" s="11"/>
      <c r="MW21" s="11"/>
      <c r="MX21" s="11"/>
      <c r="MY21" s="11"/>
      <c r="MZ21" s="11"/>
      <c r="NA21" s="11"/>
      <c r="NB21" s="11"/>
      <c r="NC21" s="11"/>
      <c r="ND21" s="11"/>
      <c r="NE21" s="11"/>
      <c r="NF21" s="11"/>
      <c r="NG21" s="11"/>
      <c r="NH21" s="11"/>
      <c r="NI21" s="11"/>
      <c r="NJ21" s="11"/>
      <c r="NK21" s="11"/>
      <c r="NL21" s="11"/>
      <c r="NM21" s="11"/>
      <c r="NN21" s="11"/>
      <c r="NO21" s="11"/>
      <c r="NP21" s="11"/>
      <c r="NQ21" s="11"/>
      <c r="NR21" s="11"/>
      <c r="NS21" s="11"/>
      <c r="NT21" s="11"/>
      <c r="NU21" s="11"/>
      <c r="NV21" s="11"/>
      <c r="NW21" s="11"/>
      <c r="NX21" s="11"/>
      <c r="NY21" s="11"/>
      <c r="NZ21" s="11"/>
      <c r="OA21" s="11"/>
      <c r="OB21" s="11"/>
      <c r="OC21" s="11"/>
      <c r="OD21" s="11"/>
      <c r="OE21" s="11"/>
      <c r="OF21" s="11"/>
      <c r="OG21" s="11"/>
      <c r="OH21" s="11"/>
      <c r="OI21" s="11"/>
      <c r="OJ21" s="11"/>
      <c r="OK21" s="11"/>
      <c r="OL21" s="11"/>
      <c r="OM21" s="11"/>
      <c r="ON21" s="11"/>
      <c r="OO21" s="11"/>
      <c r="OP21" s="11"/>
      <c r="OQ21" s="11"/>
      <c r="OR21" s="11"/>
      <c r="OS21" s="11"/>
      <c r="OT21" s="11"/>
      <c r="OU21" s="11"/>
      <c r="OV21" s="11"/>
      <c r="OW21" s="11"/>
      <c r="OX21" s="11"/>
      <c r="OY21" s="11"/>
      <c r="OZ21" s="11"/>
      <c r="PA21" s="11"/>
      <c r="PB21" s="11"/>
      <c r="PC21" s="11"/>
      <c r="PD21" s="11"/>
      <c r="PE21" s="11"/>
      <c r="PF21" s="11"/>
      <c r="PG21" s="11"/>
      <c r="PH21" s="11"/>
      <c r="PI21" s="11"/>
      <c r="PJ21" s="11"/>
      <c r="PK21" s="11"/>
      <c r="PL21" s="11"/>
      <c r="PM21" s="11"/>
      <c r="PN21" s="11"/>
      <c r="PO21" s="11"/>
      <c r="PP21" s="11"/>
      <c r="PQ21" s="11"/>
      <c r="PR21" s="11"/>
      <c r="PS21" s="11"/>
      <c r="PT21" s="11"/>
      <c r="PU21" s="11"/>
      <c r="PV21" s="11"/>
      <c r="PW21" s="11"/>
      <c r="PX21" s="11"/>
      <c r="PY21" s="11"/>
      <c r="PZ21" s="11"/>
      <c r="QA21" s="11"/>
      <c r="QB21" s="11"/>
      <c r="QC21" s="11"/>
      <c r="QD21" s="11"/>
      <c r="QE21" s="11"/>
      <c r="QF21" s="11"/>
      <c r="QG21" s="11"/>
      <c r="QH21" s="11"/>
      <c r="QI21" s="11"/>
      <c r="QJ21" s="11"/>
    </row>
    <row r="22" spans="1:452" s="8" customFormat="1" ht="21" customHeight="1">
      <c r="A22" s="6"/>
      <c r="B22" s="141">
        <f>SUM(C22:G22)</f>
        <v>86</v>
      </c>
      <c r="C22" s="82">
        <f>SUM(C23:C29)</f>
        <v>4</v>
      </c>
      <c r="D22" s="82">
        <f t="shared" ref="D22:G22" si="2">SUM(D23:D29)</f>
        <v>13</v>
      </c>
      <c r="E22" s="82">
        <f t="shared" si="2"/>
        <v>19</v>
      </c>
      <c r="F22" s="82">
        <f t="shared" si="2"/>
        <v>41</v>
      </c>
      <c r="G22" s="98">
        <f t="shared" si="2"/>
        <v>9</v>
      </c>
      <c r="H22" s="92" t="s">
        <v>355</v>
      </c>
      <c r="I22" s="99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  <c r="IU22" s="7"/>
      <c r="IV22" s="7"/>
      <c r="IW22" s="7"/>
      <c r="IX22" s="7"/>
      <c r="IY22" s="7"/>
      <c r="IZ22" s="7"/>
      <c r="JA22" s="7"/>
      <c r="JB22" s="7"/>
      <c r="JC22" s="7"/>
      <c r="JD22" s="7"/>
      <c r="JE22" s="7"/>
      <c r="JF22" s="7"/>
      <c r="JG22" s="7"/>
      <c r="JH22" s="7"/>
      <c r="JI22" s="7"/>
      <c r="JJ22" s="7"/>
      <c r="JK22" s="7"/>
      <c r="JL22" s="7"/>
      <c r="JM22" s="7"/>
      <c r="JN22" s="7"/>
      <c r="JO22" s="7"/>
      <c r="JP22" s="7"/>
      <c r="JQ22" s="7"/>
      <c r="JR22" s="7"/>
      <c r="JS22" s="7"/>
      <c r="JT22" s="7"/>
      <c r="JU22" s="7"/>
      <c r="JV22" s="7"/>
      <c r="JW22" s="7"/>
      <c r="JX22" s="7"/>
      <c r="JY22" s="7"/>
      <c r="JZ22" s="7"/>
      <c r="KA22" s="7"/>
      <c r="KB22" s="7"/>
      <c r="KC22" s="7"/>
      <c r="KD22" s="7"/>
      <c r="KE22" s="7"/>
      <c r="KF22" s="7"/>
      <c r="KG22" s="7"/>
      <c r="KH22" s="7"/>
      <c r="KI22" s="7"/>
      <c r="KJ22" s="7"/>
      <c r="KK22" s="7"/>
      <c r="KL22" s="7"/>
      <c r="KM22" s="7"/>
      <c r="KN22" s="7"/>
      <c r="KO22" s="7"/>
      <c r="KP22" s="7"/>
      <c r="KQ22" s="7"/>
      <c r="KR22" s="7"/>
      <c r="KS22" s="7"/>
      <c r="KT22" s="7"/>
      <c r="KU22" s="7"/>
      <c r="KV22" s="7"/>
      <c r="KW22" s="7"/>
      <c r="KX22" s="7"/>
      <c r="KY22" s="7"/>
      <c r="KZ22" s="7"/>
      <c r="LA22" s="7"/>
      <c r="LB22" s="7"/>
      <c r="LC22" s="7"/>
      <c r="LD22" s="7"/>
      <c r="LE22" s="7"/>
      <c r="LF22" s="7"/>
      <c r="LG22" s="7"/>
      <c r="LH22" s="7"/>
      <c r="LI22" s="7"/>
      <c r="LJ22" s="7"/>
      <c r="LK22" s="7"/>
      <c r="LL22" s="7"/>
      <c r="LM22" s="7"/>
      <c r="LN22" s="7"/>
      <c r="LO22" s="7"/>
      <c r="LP22" s="7"/>
      <c r="LQ22" s="7"/>
      <c r="LR22" s="7"/>
      <c r="LS22" s="7"/>
      <c r="LT22" s="7"/>
      <c r="LU22" s="7"/>
      <c r="LV22" s="7"/>
      <c r="LW22" s="7"/>
      <c r="LX22" s="7"/>
      <c r="LY22" s="7"/>
      <c r="LZ22" s="7"/>
      <c r="MA22" s="7"/>
      <c r="MB22" s="7"/>
      <c r="MC22" s="7"/>
      <c r="MD22" s="7"/>
      <c r="ME22" s="7"/>
      <c r="MF22" s="7"/>
      <c r="MG22" s="7"/>
      <c r="MH22" s="7"/>
      <c r="MI22" s="7"/>
      <c r="MJ22" s="7"/>
      <c r="MK22" s="7"/>
      <c r="ML22" s="7"/>
      <c r="MM22" s="7"/>
      <c r="MN22" s="7"/>
      <c r="MO22" s="7"/>
      <c r="MP22" s="7"/>
      <c r="MQ22" s="7"/>
      <c r="MR22" s="7"/>
      <c r="MS22" s="7"/>
      <c r="MT22" s="7"/>
      <c r="MU22" s="7"/>
      <c r="MV22" s="7"/>
      <c r="MW22" s="7"/>
      <c r="MX22" s="7"/>
      <c r="MY22" s="7"/>
      <c r="MZ22" s="7"/>
      <c r="NA22" s="7"/>
      <c r="NB22" s="7"/>
      <c r="NC22" s="7"/>
      <c r="ND22" s="7"/>
      <c r="NE22" s="7"/>
      <c r="NF22" s="7"/>
      <c r="NG22" s="7"/>
      <c r="NH22" s="7"/>
      <c r="NI22" s="7"/>
      <c r="NJ22" s="7"/>
      <c r="NK22" s="7"/>
      <c r="NL22" s="7"/>
      <c r="NM22" s="7"/>
      <c r="NN22" s="7"/>
      <c r="NO22" s="7"/>
      <c r="NP22" s="7"/>
      <c r="NQ22" s="7"/>
      <c r="NR22" s="7"/>
      <c r="NS22" s="7"/>
      <c r="NT22" s="7"/>
      <c r="NU22" s="7"/>
      <c r="NV22" s="7"/>
      <c r="NW22" s="7"/>
      <c r="NX22" s="7"/>
      <c r="NY22" s="7"/>
      <c r="NZ22" s="7"/>
      <c r="OA22" s="7"/>
      <c r="OB22" s="7"/>
      <c r="OC22" s="7"/>
      <c r="OD22" s="7"/>
      <c r="OE22" s="7"/>
      <c r="OF22" s="7"/>
      <c r="OG22" s="7"/>
      <c r="OH22" s="7"/>
      <c r="OI22" s="7"/>
      <c r="OJ22" s="7"/>
      <c r="OK22" s="7"/>
      <c r="OL22" s="7"/>
      <c r="OM22" s="7"/>
      <c r="ON22" s="7"/>
      <c r="OO22" s="7"/>
      <c r="OP22" s="7"/>
      <c r="OQ22" s="7"/>
      <c r="OR22" s="7"/>
      <c r="OS22" s="7"/>
      <c r="OT22" s="7"/>
      <c r="OU22" s="7"/>
      <c r="OV22" s="7"/>
      <c r="OW22" s="7"/>
      <c r="OX22" s="7"/>
      <c r="OY22" s="7"/>
      <c r="OZ22" s="7"/>
      <c r="PA22" s="7"/>
      <c r="PB22" s="7"/>
      <c r="PC22" s="7"/>
      <c r="PD22" s="7"/>
      <c r="PE22" s="7"/>
      <c r="PF22" s="7"/>
      <c r="PG22" s="7"/>
      <c r="PH22" s="7"/>
      <c r="PI22" s="7"/>
      <c r="PJ22" s="7"/>
      <c r="PK22" s="7"/>
      <c r="PL22" s="7"/>
      <c r="PM22" s="7"/>
      <c r="PN22" s="7"/>
      <c r="PO22" s="7"/>
      <c r="PP22" s="7"/>
      <c r="PQ22" s="7"/>
      <c r="PR22" s="7"/>
      <c r="PS22" s="7"/>
      <c r="PT22" s="7"/>
      <c r="PU22" s="7"/>
      <c r="PV22" s="7"/>
      <c r="PW22" s="7"/>
      <c r="PX22" s="7"/>
      <c r="PY22" s="7"/>
      <c r="PZ22" s="7"/>
      <c r="QA22" s="7"/>
      <c r="QB22" s="7"/>
      <c r="QC22" s="7"/>
      <c r="QD22" s="7"/>
      <c r="QE22" s="7"/>
      <c r="QF22" s="7"/>
      <c r="QG22" s="7"/>
      <c r="QH22" s="7"/>
      <c r="QI22" s="7"/>
      <c r="QJ22" s="7"/>
    </row>
    <row r="23" spans="1:452" s="3" customFormat="1" ht="21" customHeight="1">
      <c r="A23" s="9">
        <v>3</v>
      </c>
      <c r="B23" s="75">
        <v>5</v>
      </c>
      <c r="C23" s="24"/>
      <c r="D23" s="24"/>
      <c r="E23" s="24"/>
      <c r="F23" s="69">
        <v>5</v>
      </c>
      <c r="G23" s="24"/>
      <c r="H23" s="101" t="s">
        <v>246</v>
      </c>
      <c r="I23" s="15" t="s">
        <v>266</v>
      </c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  <c r="HO23" s="11"/>
      <c r="HP23" s="11"/>
      <c r="HQ23" s="11"/>
      <c r="HR23" s="11"/>
      <c r="HS23" s="11"/>
      <c r="HT23" s="11"/>
      <c r="HU23" s="11"/>
      <c r="HV23" s="11"/>
      <c r="HW23" s="11"/>
      <c r="HX23" s="11"/>
      <c r="HY23" s="11"/>
      <c r="HZ23" s="11"/>
      <c r="IA23" s="11"/>
      <c r="IB23" s="11"/>
      <c r="IC23" s="11"/>
      <c r="ID23" s="11"/>
      <c r="IE23" s="11"/>
      <c r="IF23" s="11"/>
      <c r="IG23" s="11"/>
      <c r="IH23" s="11"/>
      <c r="II23" s="11"/>
      <c r="IJ23" s="11"/>
      <c r="IK23" s="11"/>
      <c r="IL23" s="11"/>
      <c r="IM23" s="11"/>
      <c r="IN23" s="11"/>
      <c r="IO23" s="11"/>
      <c r="IP23" s="11"/>
      <c r="IQ23" s="11"/>
      <c r="IR23" s="11"/>
      <c r="IS23" s="11"/>
      <c r="IT23" s="11"/>
      <c r="IU23" s="11"/>
      <c r="IV23" s="11"/>
      <c r="IW23" s="11"/>
      <c r="IX23" s="11"/>
      <c r="IY23" s="11"/>
      <c r="IZ23" s="11"/>
      <c r="JA23" s="11"/>
      <c r="JB23" s="11"/>
      <c r="JC23" s="11"/>
      <c r="JD23" s="11"/>
      <c r="JE23" s="11"/>
      <c r="JF23" s="11"/>
      <c r="JG23" s="11"/>
      <c r="JH23" s="11"/>
      <c r="JI23" s="11"/>
      <c r="JJ23" s="11"/>
      <c r="JK23" s="11"/>
      <c r="JL23" s="11"/>
      <c r="JM23" s="11"/>
      <c r="JN23" s="11"/>
      <c r="JO23" s="11"/>
      <c r="JP23" s="11"/>
      <c r="JQ23" s="11"/>
      <c r="JR23" s="11"/>
      <c r="JS23" s="11"/>
      <c r="JT23" s="11"/>
      <c r="JU23" s="11"/>
      <c r="JV23" s="11"/>
      <c r="JW23" s="11"/>
      <c r="JX23" s="11"/>
      <c r="JY23" s="11"/>
      <c r="JZ23" s="11"/>
      <c r="KA23" s="11"/>
      <c r="KB23" s="11"/>
      <c r="KC23" s="11"/>
      <c r="KD23" s="11"/>
      <c r="KE23" s="11"/>
      <c r="KF23" s="11"/>
      <c r="KG23" s="11"/>
      <c r="KH23" s="11"/>
      <c r="KI23" s="11"/>
      <c r="KJ23" s="11"/>
      <c r="KK23" s="11"/>
      <c r="KL23" s="11"/>
      <c r="KM23" s="11"/>
      <c r="KN23" s="11"/>
      <c r="KO23" s="11"/>
      <c r="KP23" s="11"/>
      <c r="KQ23" s="11"/>
      <c r="KR23" s="11"/>
      <c r="KS23" s="11"/>
      <c r="KT23" s="11"/>
      <c r="KU23" s="11"/>
      <c r="KV23" s="11"/>
      <c r="KW23" s="11"/>
      <c r="KX23" s="11"/>
      <c r="KY23" s="11"/>
      <c r="KZ23" s="11"/>
      <c r="LA23" s="11"/>
      <c r="LB23" s="11"/>
      <c r="LC23" s="11"/>
      <c r="LD23" s="11"/>
      <c r="LE23" s="11"/>
      <c r="LF23" s="11"/>
      <c r="LG23" s="11"/>
      <c r="LH23" s="11"/>
      <c r="LI23" s="11"/>
      <c r="LJ23" s="11"/>
      <c r="LK23" s="11"/>
      <c r="LL23" s="11"/>
      <c r="LM23" s="11"/>
      <c r="LN23" s="11"/>
      <c r="LO23" s="11"/>
      <c r="LP23" s="11"/>
      <c r="LQ23" s="11"/>
      <c r="LR23" s="11"/>
      <c r="LS23" s="11"/>
      <c r="LT23" s="11"/>
      <c r="LU23" s="11"/>
      <c r="LV23" s="11"/>
      <c r="LW23" s="11"/>
      <c r="LX23" s="11"/>
      <c r="LY23" s="11"/>
      <c r="LZ23" s="11"/>
      <c r="MA23" s="11"/>
      <c r="MB23" s="11"/>
      <c r="MC23" s="11"/>
      <c r="MD23" s="11"/>
      <c r="ME23" s="11"/>
      <c r="MF23" s="11"/>
      <c r="MG23" s="11"/>
      <c r="MH23" s="11"/>
      <c r="MI23" s="11"/>
      <c r="MJ23" s="11"/>
      <c r="MK23" s="11"/>
      <c r="ML23" s="11"/>
      <c r="MM23" s="11"/>
      <c r="MN23" s="11"/>
      <c r="MO23" s="11"/>
      <c r="MP23" s="11"/>
      <c r="MQ23" s="11"/>
      <c r="MR23" s="11"/>
      <c r="MS23" s="11"/>
      <c r="MT23" s="11"/>
      <c r="MU23" s="11"/>
      <c r="MV23" s="11"/>
      <c r="MW23" s="11"/>
      <c r="MX23" s="11"/>
      <c r="MY23" s="11"/>
      <c r="MZ23" s="11"/>
      <c r="NA23" s="11"/>
      <c r="NB23" s="11"/>
      <c r="NC23" s="11"/>
      <c r="ND23" s="11"/>
      <c r="NE23" s="11"/>
      <c r="NF23" s="11"/>
      <c r="NG23" s="11"/>
      <c r="NH23" s="11"/>
      <c r="NI23" s="11"/>
      <c r="NJ23" s="11"/>
      <c r="NK23" s="11"/>
      <c r="NL23" s="11"/>
      <c r="NM23" s="11"/>
      <c r="NN23" s="11"/>
      <c r="NO23" s="11"/>
      <c r="NP23" s="11"/>
      <c r="NQ23" s="11"/>
      <c r="NR23" s="11"/>
      <c r="NS23" s="11"/>
      <c r="NT23" s="11"/>
      <c r="NU23" s="11"/>
      <c r="NV23" s="11"/>
      <c r="NW23" s="11"/>
      <c r="NX23" s="11"/>
      <c r="NY23" s="11"/>
      <c r="NZ23" s="11"/>
      <c r="OA23" s="11"/>
      <c r="OB23" s="11"/>
      <c r="OC23" s="11"/>
      <c r="OD23" s="11"/>
      <c r="OE23" s="11"/>
      <c r="OF23" s="11"/>
      <c r="OG23" s="11"/>
      <c r="OH23" s="11"/>
      <c r="OI23" s="11"/>
      <c r="OJ23" s="11"/>
      <c r="OK23" s="11"/>
      <c r="OL23" s="11"/>
      <c r="OM23" s="11"/>
      <c r="ON23" s="11"/>
      <c r="OO23" s="11"/>
      <c r="OP23" s="11"/>
      <c r="OQ23" s="11"/>
      <c r="OR23" s="11"/>
      <c r="OS23" s="11"/>
      <c r="OT23" s="11"/>
      <c r="OU23" s="11"/>
      <c r="OV23" s="11"/>
      <c r="OW23" s="11"/>
      <c r="OX23" s="11"/>
      <c r="OY23" s="11"/>
      <c r="OZ23" s="11"/>
      <c r="PA23" s="11"/>
      <c r="PB23" s="11"/>
      <c r="PC23" s="11"/>
      <c r="PD23" s="11"/>
      <c r="PE23" s="11"/>
      <c r="PF23" s="11"/>
      <c r="PG23" s="11"/>
      <c r="PH23" s="11"/>
      <c r="PI23" s="11"/>
      <c r="PJ23" s="11"/>
      <c r="PK23" s="11"/>
      <c r="PL23" s="11"/>
      <c r="PM23" s="11"/>
      <c r="PN23" s="11"/>
      <c r="PO23" s="11"/>
      <c r="PP23" s="11"/>
      <c r="PQ23" s="11"/>
      <c r="PR23" s="11"/>
      <c r="PS23" s="11"/>
      <c r="PT23" s="11"/>
      <c r="PU23" s="11"/>
      <c r="PV23" s="11"/>
      <c r="PW23" s="11"/>
      <c r="PX23" s="11"/>
      <c r="PY23" s="11"/>
      <c r="PZ23" s="11"/>
      <c r="QA23" s="11"/>
      <c r="QB23" s="11"/>
      <c r="QC23" s="11"/>
      <c r="QD23" s="11"/>
      <c r="QE23" s="11"/>
      <c r="QF23" s="11"/>
      <c r="QG23" s="11"/>
      <c r="QH23" s="11"/>
      <c r="QI23" s="11"/>
      <c r="QJ23" s="11"/>
    </row>
    <row r="24" spans="1:452" s="3" customFormat="1" ht="21" customHeight="1">
      <c r="A24" s="1">
        <v>3</v>
      </c>
      <c r="B24" s="72">
        <v>18</v>
      </c>
      <c r="C24" s="70"/>
      <c r="D24" s="70"/>
      <c r="E24" s="70">
        <v>14</v>
      </c>
      <c r="F24" s="70">
        <v>4</v>
      </c>
      <c r="G24" s="70"/>
      <c r="H24" s="15" t="s">
        <v>370</v>
      </c>
      <c r="I24" s="15" t="s">
        <v>348</v>
      </c>
    </row>
    <row r="25" spans="1:452" s="3" customFormat="1" ht="21" customHeight="1">
      <c r="A25" s="1">
        <v>3</v>
      </c>
      <c r="B25" s="72">
        <v>18</v>
      </c>
      <c r="C25" s="70"/>
      <c r="D25" s="70">
        <v>9</v>
      </c>
      <c r="E25" s="70"/>
      <c r="F25" s="70">
        <v>9</v>
      </c>
      <c r="G25" s="70"/>
      <c r="H25" s="15" t="s">
        <v>250</v>
      </c>
      <c r="I25" s="15" t="s">
        <v>356</v>
      </c>
    </row>
    <row r="26" spans="1:452" s="3" customFormat="1" ht="21" customHeight="1">
      <c r="A26" s="1">
        <v>3</v>
      </c>
      <c r="B26" s="72">
        <v>9</v>
      </c>
      <c r="C26" s="70">
        <v>4</v>
      </c>
      <c r="D26" s="70"/>
      <c r="E26" s="70">
        <v>5</v>
      </c>
      <c r="F26" s="70"/>
      <c r="G26" s="70"/>
      <c r="H26" s="15" t="s">
        <v>371</v>
      </c>
      <c r="I26" s="3" t="s">
        <v>112</v>
      </c>
    </row>
    <row r="27" spans="1:452" s="3" customFormat="1" ht="21" customHeight="1">
      <c r="A27" s="1">
        <v>3</v>
      </c>
      <c r="B27" s="72">
        <v>9</v>
      </c>
      <c r="C27" s="70"/>
      <c r="D27" s="70">
        <v>4</v>
      </c>
      <c r="E27" s="70"/>
      <c r="F27" s="70">
        <v>5</v>
      </c>
      <c r="G27" s="70"/>
      <c r="H27" s="15" t="s">
        <v>251</v>
      </c>
      <c r="I27" s="15" t="s">
        <v>170</v>
      </c>
    </row>
    <row r="28" spans="1:452" s="3" customFormat="1" ht="21" customHeight="1">
      <c r="A28" s="1">
        <v>3</v>
      </c>
      <c r="B28" s="72">
        <v>9</v>
      </c>
      <c r="C28" s="70"/>
      <c r="D28" s="70"/>
      <c r="E28" s="70"/>
      <c r="F28" s="70"/>
      <c r="G28" s="70">
        <v>9</v>
      </c>
      <c r="H28" s="15" t="s">
        <v>252</v>
      </c>
      <c r="I28" s="3" t="s">
        <v>356</v>
      </c>
    </row>
    <row r="29" spans="1:452" s="3" customFormat="1" ht="21" customHeight="1">
      <c r="A29" s="1">
        <v>3</v>
      </c>
      <c r="B29" s="72">
        <v>18</v>
      </c>
      <c r="C29" s="70"/>
      <c r="D29" s="70"/>
      <c r="E29" s="70"/>
      <c r="F29" s="70">
        <v>18</v>
      </c>
      <c r="G29" s="70"/>
      <c r="H29" s="30" t="s">
        <v>261</v>
      </c>
      <c r="I29" s="16" t="s">
        <v>377</v>
      </c>
    </row>
    <row r="32" spans="1:452" ht="21" customHeight="1">
      <c r="B32" s="71" t="s">
        <v>268</v>
      </c>
      <c r="C32" s="17">
        <v>80</v>
      </c>
      <c r="D32" s="17">
        <v>30</v>
      </c>
      <c r="E32" s="17">
        <v>80</v>
      </c>
      <c r="F32" s="17">
        <v>70</v>
      </c>
      <c r="G32" s="17">
        <v>70</v>
      </c>
    </row>
    <row r="33" spans="2:8" ht="21" customHeight="1">
      <c r="B33" s="76" t="s">
        <v>349</v>
      </c>
      <c r="C33" s="20">
        <f>C5+C13+C22</f>
        <v>76</v>
      </c>
      <c r="D33" s="20">
        <f t="shared" ref="D33:G33" si="3">D5+D13+D22</f>
        <v>49</v>
      </c>
      <c r="E33" s="20">
        <f t="shared" si="3"/>
        <v>52</v>
      </c>
      <c r="F33" s="20">
        <f t="shared" si="3"/>
        <v>80</v>
      </c>
      <c r="G33" s="20">
        <f t="shared" si="3"/>
        <v>27</v>
      </c>
      <c r="H33" s="138">
        <f>SUM(C33:G33)</f>
        <v>284</v>
      </c>
    </row>
    <row r="34" spans="2:8" ht="21" customHeight="1">
      <c r="C34" s="22"/>
      <c r="D34" s="22"/>
      <c r="E34" s="22"/>
      <c r="F34" s="22"/>
      <c r="G34" s="22"/>
    </row>
    <row r="35" spans="2:8" ht="21" customHeight="1">
      <c r="B35" s="76" t="s">
        <v>350</v>
      </c>
      <c r="C35" s="22">
        <f>SUM(C6:C11)</f>
        <v>72</v>
      </c>
      <c r="D35" s="22">
        <f>SUM(D6:D11)</f>
        <v>27</v>
      </c>
      <c r="E35" s="22">
        <f>SUM(E6:E11)</f>
        <v>5</v>
      </c>
      <c r="F35" s="22">
        <f>SUM(F6:F11)</f>
        <v>4</v>
      </c>
      <c r="G35" s="22">
        <f>SUM(G6:G11)</f>
        <v>0</v>
      </c>
      <c r="H35" s="139"/>
    </row>
    <row r="36" spans="2:8" ht="21" customHeight="1">
      <c r="B36" s="76" t="s">
        <v>351</v>
      </c>
      <c r="C36" s="22">
        <f>SUM(C14:C20)</f>
        <v>0</v>
      </c>
      <c r="D36" s="22">
        <f>SUM(D14:D20)</f>
        <v>9</v>
      </c>
      <c r="E36" s="22">
        <f>SUM(E14:E20)</f>
        <v>28</v>
      </c>
      <c r="F36" s="22">
        <f>SUM(F14:F20)</f>
        <v>35</v>
      </c>
      <c r="G36" s="22">
        <f>SUM(G14:G20)</f>
        <v>18</v>
      </c>
    </row>
    <row r="37" spans="2:8" ht="21" customHeight="1">
      <c r="B37" s="76" t="s">
        <v>352</v>
      </c>
      <c r="C37" s="22">
        <f>SUM(C23:C29)</f>
        <v>4</v>
      </c>
      <c r="D37" s="22">
        <f>SUM(D23:D29)</f>
        <v>13</v>
      </c>
      <c r="E37" s="22">
        <f>SUM(E23:E29)</f>
        <v>19</v>
      </c>
      <c r="F37" s="22">
        <f>SUM(F23:F29)</f>
        <v>41</v>
      </c>
      <c r="G37" s="22">
        <f>SUM(G23:G29)</f>
        <v>9</v>
      </c>
    </row>
  </sheetData>
  <mergeCells count="1">
    <mergeCell ref="A1:G1"/>
  </mergeCells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4D10F-B09D-5241-B143-38D4869B44EC}">
  <dimension ref="A1:M137"/>
  <sheetViews>
    <sheetView workbookViewId="0">
      <selection activeCell="B9" sqref="B9"/>
    </sheetView>
  </sheetViews>
  <sheetFormatPr baseColWidth="10" defaultColWidth="10.83203125" defaultRowHeight="13"/>
  <cols>
    <col min="1" max="1" width="10" style="23" customWidth="1"/>
    <col min="2" max="2" width="92.33203125" style="35" customWidth="1"/>
    <col min="3" max="3" width="31.5" style="35" customWidth="1"/>
    <col min="4" max="4" width="10" style="36" customWidth="1"/>
    <col min="5" max="6" width="5.83203125" style="23" customWidth="1"/>
    <col min="7" max="7" width="88.5" style="3" customWidth="1"/>
    <col min="8" max="8" width="38" style="3" customWidth="1"/>
    <col min="9" max="9" width="9.83203125" style="3" customWidth="1"/>
    <col min="10" max="10" width="26" style="3" customWidth="1"/>
    <col min="11" max="11" width="6.5" style="23" customWidth="1"/>
    <col min="12" max="12" width="13.83203125" style="3" customWidth="1"/>
    <col min="13" max="16384" width="10.83203125" style="3"/>
  </cols>
  <sheetData>
    <row r="1" spans="1:13" s="115" customFormat="1" ht="64" customHeight="1">
      <c r="A1" s="131" t="e" vm="1">
        <v>#VALUE!</v>
      </c>
      <c r="B1" s="131"/>
      <c r="C1" s="131"/>
      <c r="D1" s="131"/>
      <c r="E1" s="114"/>
      <c r="G1" s="114"/>
      <c r="H1" s="116"/>
    </row>
    <row r="2" spans="1:13" s="119" customFormat="1" ht="25">
      <c r="A2" s="117" t="s">
        <v>379</v>
      </c>
      <c r="B2" s="118"/>
      <c r="E2" s="120"/>
      <c r="G2" s="121"/>
      <c r="H2" s="122"/>
    </row>
    <row r="3" spans="1:13" s="128" customFormat="1" ht="25">
      <c r="A3" s="123" t="s">
        <v>382</v>
      </c>
      <c r="B3" s="124"/>
      <c r="C3" s="137" t="s">
        <v>395</v>
      </c>
      <c r="E3" s="127"/>
      <c r="H3" s="126"/>
      <c r="I3" s="128" t="s">
        <v>380</v>
      </c>
    </row>
    <row r="4" spans="1:13" s="41" customFormat="1" ht="39" customHeight="1">
      <c r="A4" s="108" t="s">
        <v>2</v>
      </c>
      <c r="B4" s="109" t="s">
        <v>3</v>
      </c>
      <c r="C4" s="109" t="s">
        <v>185</v>
      </c>
      <c r="D4" s="110" t="s">
        <v>186</v>
      </c>
      <c r="E4" s="38"/>
      <c r="F4" s="38"/>
      <c r="G4" s="39"/>
      <c r="H4" s="39"/>
      <c r="I4" s="39"/>
      <c r="J4" s="39"/>
      <c r="K4" s="40"/>
      <c r="L4" s="39"/>
    </row>
    <row r="5" spans="1:13" ht="21" customHeight="1">
      <c r="A5" s="23" t="s">
        <v>70</v>
      </c>
      <c r="B5" s="35" t="s">
        <v>183</v>
      </c>
      <c r="C5" s="35" t="s">
        <v>184</v>
      </c>
      <c r="D5" s="36">
        <v>8</v>
      </c>
    </row>
    <row r="6" spans="1:13" s="15" customFormat="1" ht="21" customHeight="1">
      <c r="A6" s="23" t="s">
        <v>25</v>
      </c>
      <c r="B6" s="35" t="s">
        <v>26</v>
      </c>
      <c r="C6" s="35" t="s">
        <v>27</v>
      </c>
      <c r="D6" s="36">
        <v>7</v>
      </c>
      <c r="E6" s="23"/>
      <c r="F6" s="23"/>
      <c r="G6" s="3"/>
      <c r="H6" s="3"/>
      <c r="I6" s="3"/>
      <c r="J6" s="3"/>
      <c r="K6" s="23"/>
      <c r="L6" s="3"/>
      <c r="M6" s="3"/>
    </row>
    <row r="7" spans="1:13" ht="21" customHeight="1">
      <c r="A7" s="23" t="s">
        <v>343</v>
      </c>
      <c r="B7" s="35" t="s">
        <v>342</v>
      </c>
      <c r="C7" s="35" t="s">
        <v>264</v>
      </c>
      <c r="D7" s="36">
        <v>8</v>
      </c>
    </row>
    <row r="8" spans="1:13" ht="21" customHeight="1">
      <c r="A8" s="106" t="s">
        <v>429</v>
      </c>
      <c r="B8" s="35" t="s">
        <v>430</v>
      </c>
      <c r="C8" s="105" t="s">
        <v>87</v>
      </c>
      <c r="D8" s="57">
        <v>12</v>
      </c>
      <c r="E8" s="3"/>
      <c r="F8" s="15"/>
      <c r="K8" s="15"/>
      <c r="M8" s="15"/>
    </row>
    <row r="9" spans="1:13" ht="21" customHeight="1"/>
    <row r="10" spans="1:13" ht="21" customHeight="1"/>
    <row r="11" spans="1:13" ht="21" customHeight="1"/>
    <row r="12" spans="1:13" ht="21" customHeight="1"/>
    <row r="13" spans="1:13" ht="21" customHeight="1"/>
    <row r="14" spans="1:13" ht="21" customHeight="1"/>
    <row r="15" spans="1:13" ht="21" customHeight="1"/>
    <row r="16" spans="1:13" ht="21" customHeight="1"/>
    <row r="17" spans="7:7" ht="21" customHeight="1"/>
    <row r="18" spans="7:7" ht="21" customHeight="1"/>
    <row r="19" spans="7:7" ht="21" customHeight="1"/>
    <row r="20" spans="7:7" ht="21" customHeight="1"/>
    <row r="21" spans="7:7" ht="21" customHeight="1"/>
    <row r="22" spans="7:7" ht="21" customHeight="1"/>
    <row r="23" spans="7:7" ht="21" customHeight="1"/>
    <row r="24" spans="7:7" ht="21" customHeight="1"/>
    <row r="25" spans="7:7" ht="21" customHeight="1"/>
    <row r="26" spans="7:7" ht="21" customHeight="1"/>
    <row r="27" spans="7:7" ht="21" customHeight="1"/>
    <row r="28" spans="7:7" ht="21" customHeight="1"/>
    <row r="29" spans="7:7" ht="21" customHeight="1"/>
    <row r="30" spans="7:7" ht="21" customHeight="1"/>
    <row r="31" spans="7:7" ht="21" customHeight="1">
      <c r="G31" s="16"/>
    </row>
    <row r="32" spans="7:7" ht="21" customHeight="1"/>
    <row r="33" spans="1:13" ht="21" customHeight="1"/>
    <row r="34" spans="1:13" ht="21" customHeight="1"/>
    <row r="35" spans="1:13" ht="21" customHeight="1"/>
    <row r="36" spans="1:13" ht="21" customHeight="1"/>
    <row r="37" spans="1:13" s="31" customFormat="1" ht="21" customHeight="1">
      <c r="A37" s="23"/>
      <c r="B37" s="35"/>
      <c r="C37" s="35"/>
      <c r="D37" s="36"/>
      <c r="E37" s="23"/>
      <c r="F37" s="23"/>
      <c r="G37" s="3"/>
      <c r="H37" s="3"/>
      <c r="I37" s="3"/>
      <c r="J37" s="3"/>
      <c r="K37" s="23"/>
      <c r="L37" s="3"/>
      <c r="M37" s="3"/>
    </row>
    <row r="38" spans="1:13" ht="21" customHeight="1"/>
    <row r="39" spans="1:13" ht="21" customHeight="1"/>
    <row r="40" spans="1:13" ht="21" customHeight="1">
      <c r="H40" s="16"/>
    </row>
    <row r="41" spans="1:13" ht="21" customHeight="1"/>
    <row r="42" spans="1:13" ht="21" customHeight="1">
      <c r="G42" s="16"/>
    </row>
    <row r="43" spans="1:13" ht="21" customHeight="1"/>
    <row r="44" spans="1:13" ht="21" customHeight="1"/>
    <row r="45" spans="1:13" ht="21" customHeight="1"/>
    <row r="46" spans="1:13" ht="21" customHeight="1"/>
    <row r="47" spans="1:13" ht="21" customHeight="1"/>
    <row r="48" spans="1:13" ht="21" customHeight="1"/>
    <row r="49" spans="1:13" ht="21" customHeight="1"/>
    <row r="50" spans="1:13" ht="21" customHeight="1"/>
    <row r="51" spans="1:13" ht="21" customHeight="1"/>
    <row r="52" spans="1:13" s="31" customFormat="1" ht="21" customHeight="1">
      <c r="A52" s="23"/>
      <c r="B52" s="35"/>
      <c r="C52" s="35"/>
      <c r="D52" s="36"/>
      <c r="E52" s="23"/>
      <c r="F52" s="23"/>
      <c r="G52" s="3"/>
      <c r="H52" s="3"/>
      <c r="I52" s="3"/>
      <c r="J52" s="3"/>
      <c r="K52" s="23"/>
      <c r="L52" s="3"/>
      <c r="M52" s="3"/>
    </row>
    <row r="53" spans="1:13" ht="21" customHeight="1"/>
    <row r="54" spans="1:13" ht="21" customHeight="1"/>
    <row r="55" spans="1:13" ht="21" customHeight="1"/>
    <row r="56" spans="1:13" ht="21" customHeight="1"/>
    <row r="57" spans="1:13" ht="21" customHeight="1"/>
    <row r="58" spans="1:13" ht="21" customHeight="1"/>
    <row r="59" spans="1:13" ht="21" customHeight="1"/>
    <row r="60" spans="1:13" ht="21" customHeight="1"/>
    <row r="61" spans="1:13" ht="21" customHeight="1"/>
    <row r="62" spans="1:13" ht="21" customHeight="1"/>
    <row r="63" spans="1:13" ht="21" customHeight="1"/>
    <row r="64" spans="1:13" ht="21" customHeight="1">
      <c r="H64" s="16"/>
    </row>
    <row r="65" spans="7:8" ht="21" customHeight="1"/>
    <row r="66" spans="7:8" ht="21" customHeight="1"/>
    <row r="67" spans="7:8" ht="21" customHeight="1"/>
    <row r="68" spans="7:8" ht="21" customHeight="1"/>
    <row r="69" spans="7:8" ht="21" customHeight="1"/>
    <row r="70" spans="7:8" ht="21" customHeight="1"/>
    <row r="71" spans="7:8" ht="21" customHeight="1">
      <c r="H71" s="16"/>
    </row>
    <row r="72" spans="7:8" ht="21" customHeight="1"/>
    <row r="73" spans="7:8" ht="21" customHeight="1"/>
    <row r="74" spans="7:8" ht="21" customHeight="1"/>
    <row r="75" spans="7:8" ht="21" customHeight="1">
      <c r="G75" s="16"/>
    </row>
    <row r="76" spans="7:8" ht="21" customHeight="1">
      <c r="G76" s="16"/>
    </row>
    <row r="77" spans="7:8" ht="21" customHeight="1"/>
    <row r="78" spans="7:8" ht="21" customHeight="1"/>
    <row r="79" spans="7:8" ht="21" customHeight="1"/>
    <row r="80" spans="7:8" ht="21" customHeight="1"/>
    <row r="81" spans="1:11" ht="21" customHeight="1"/>
    <row r="82" spans="1:11" ht="21" customHeight="1"/>
    <row r="83" spans="1:11" ht="21" customHeight="1"/>
    <row r="84" spans="1:11" ht="21" customHeight="1"/>
    <row r="85" spans="1:11" ht="21" customHeight="1"/>
    <row r="86" spans="1:11" ht="21" customHeight="1"/>
    <row r="87" spans="1:11" ht="21" customHeight="1"/>
    <row r="88" spans="1:11" ht="21" customHeight="1"/>
    <row r="89" spans="1:11" s="18" customFormat="1" ht="21" customHeight="1">
      <c r="A89" s="19"/>
      <c r="B89" s="102"/>
      <c r="C89" s="102"/>
      <c r="D89" s="58"/>
      <c r="E89" s="19"/>
      <c r="F89" s="19"/>
      <c r="K89" s="19"/>
    </row>
    <row r="90" spans="1:11" ht="21" customHeight="1">
      <c r="A90" s="25"/>
      <c r="B90" s="103"/>
      <c r="C90" s="103"/>
      <c r="D90" s="37"/>
      <c r="E90" s="28"/>
      <c r="F90" s="28"/>
      <c r="G90" s="32"/>
    </row>
    <row r="95" spans="1:11" s="18" customFormat="1" ht="21" customHeight="1">
      <c r="A95" s="19"/>
      <c r="B95" s="102"/>
      <c r="C95" s="102"/>
      <c r="D95" s="58"/>
      <c r="E95" s="19"/>
      <c r="F95" s="19"/>
      <c r="K95" s="19"/>
    </row>
    <row r="96" spans="1:11" s="33" customFormat="1" ht="21" customHeight="1">
      <c r="A96" s="27"/>
      <c r="B96" s="104"/>
      <c r="C96" s="104"/>
      <c r="D96" s="59"/>
      <c r="E96" s="27"/>
      <c r="F96" s="27"/>
      <c r="K96" s="27"/>
    </row>
    <row r="97" spans="1:11" s="33" customFormat="1" ht="21" customHeight="1">
      <c r="A97" s="107"/>
      <c r="B97" s="104"/>
      <c r="C97" s="104"/>
      <c r="D97" s="60"/>
      <c r="E97" s="27"/>
      <c r="F97" s="27"/>
      <c r="K97" s="27"/>
    </row>
    <row r="98" spans="1:11" s="33" customFormat="1" ht="21" customHeight="1">
      <c r="A98" s="27"/>
      <c r="B98" s="104"/>
      <c r="C98" s="104"/>
      <c r="D98" s="59"/>
      <c r="E98" s="27"/>
      <c r="F98" s="27"/>
      <c r="K98" s="27"/>
    </row>
    <row r="99" spans="1:11" s="33" customFormat="1" ht="21" customHeight="1">
      <c r="A99" s="27"/>
      <c r="B99" s="104"/>
      <c r="C99" s="104"/>
      <c r="D99" s="59"/>
      <c r="E99" s="27"/>
      <c r="F99" s="27"/>
      <c r="K99" s="27"/>
    </row>
    <row r="100" spans="1:11" s="33" customFormat="1" ht="21" customHeight="1">
      <c r="A100" s="27"/>
      <c r="B100" s="104"/>
      <c r="C100" s="104"/>
      <c r="D100" s="59"/>
      <c r="E100" s="27"/>
      <c r="F100" s="27"/>
      <c r="K100" s="27"/>
    </row>
    <row r="101" spans="1:11" s="33" customFormat="1" ht="21" customHeight="1">
      <c r="A101" s="27"/>
      <c r="B101" s="104"/>
      <c r="C101" s="104"/>
      <c r="D101" s="59"/>
      <c r="E101" s="27"/>
      <c r="F101" s="27"/>
      <c r="K101" s="27"/>
    </row>
    <row r="102" spans="1:11" s="33" customFormat="1" ht="21" customHeight="1">
      <c r="A102" s="27"/>
      <c r="B102" s="104"/>
      <c r="C102" s="104"/>
      <c r="D102" s="59"/>
      <c r="E102" s="27"/>
      <c r="F102" s="27"/>
      <c r="K102" s="27"/>
    </row>
    <row r="103" spans="1:11" s="33" customFormat="1" ht="21" customHeight="1">
      <c r="A103" s="27"/>
      <c r="B103" s="104"/>
      <c r="C103" s="104"/>
      <c r="D103" s="59"/>
      <c r="E103" s="27"/>
      <c r="F103" s="27"/>
      <c r="K103" s="27"/>
    </row>
    <row r="104" spans="1:11" s="33" customFormat="1" ht="21" customHeight="1">
      <c r="A104" s="27"/>
      <c r="B104" s="104"/>
      <c r="C104" s="104"/>
      <c r="D104" s="59"/>
      <c r="E104" s="27"/>
      <c r="F104" s="27"/>
      <c r="K104" s="27"/>
    </row>
    <row r="105" spans="1:11" s="33" customFormat="1" ht="21" customHeight="1">
      <c r="A105" s="27"/>
      <c r="B105" s="104"/>
      <c r="C105" s="104"/>
      <c r="D105" s="59"/>
      <c r="E105" s="27"/>
      <c r="F105" s="27"/>
      <c r="K105" s="27"/>
    </row>
    <row r="106" spans="1:11" s="33" customFormat="1" ht="21" customHeight="1">
      <c r="A106" s="27"/>
      <c r="B106" s="104"/>
      <c r="C106" s="104"/>
      <c r="D106" s="59"/>
      <c r="E106" s="27"/>
      <c r="F106" s="27"/>
      <c r="K106" s="27"/>
    </row>
    <row r="107" spans="1:11" s="33" customFormat="1" ht="21" customHeight="1">
      <c r="A107" s="27"/>
      <c r="B107" s="104"/>
      <c r="C107" s="104"/>
      <c r="D107" s="59"/>
      <c r="E107" s="27"/>
      <c r="F107" s="27"/>
      <c r="K107" s="27"/>
    </row>
    <row r="108" spans="1:11" s="33" customFormat="1" ht="21" customHeight="1">
      <c r="A108" s="27"/>
      <c r="B108" s="104"/>
      <c r="C108" s="104"/>
      <c r="D108" s="59"/>
      <c r="E108" s="27"/>
      <c r="F108" s="27"/>
      <c r="K108" s="27"/>
    </row>
    <row r="109" spans="1:11" s="33" customFormat="1" ht="21" customHeight="1">
      <c r="A109" s="27"/>
      <c r="B109" s="104"/>
      <c r="C109" s="104"/>
      <c r="D109" s="59"/>
      <c r="E109" s="27"/>
      <c r="F109" s="27"/>
      <c r="K109" s="27"/>
    </row>
    <row r="110" spans="1:11" s="33" customFormat="1" ht="21" customHeight="1">
      <c r="A110" s="27"/>
      <c r="B110" s="104"/>
      <c r="C110" s="104"/>
      <c r="D110" s="59"/>
      <c r="E110" s="27"/>
      <c r="F110" s="27"/>
      <c r="K110" s="27"/>
    </row>
    <row r="111" spans="1:11" s="33" customFormat="1" ht="21" customHeight="1">
      <c r="A111" s="27"/>
      <c r="B111" s="104"/>
      <c r="C111" s="104"/>
      <c r="D111" s="59"/>
      <c r="E111" s="27"/>
      <c r="F111" s="27"/>
      <c r="K111" s="27"/>
    </row>
    <row r="112" spans="1:11" s="33" customFormat="1" ht="21" customHeight="1">
      <c r="A112" s="27"/>
      <c r="B112" s="104"/>
      <c r="C112" s="104"/>
      <c r="D112" s="59"/>
      <c r="E112" s="27"/>
      <c r="F112" s="27"/>
      <c r="K112" s="27"/>
    </row>
    <row r="113" spans="1:11" s="33" customFormat="1" ht="21" customHeight="1">
      <c r="A113" s="27"/>
      <c r="B113" s="104"/>
      <c r="C113" s="104"/>
      <c r="D113" s="59"/>
      <c r="E113" s="27"/>
      <c r="F113" s="27"/>
      <c r="K113" s="27"/>
    </row>
    <row r="114" spans="1:11" s="33" customFormat="1" ht="21" customHeight="1">
      <c r="A114" s="27"/>
      <c r="B114" s="104"/>
      <c r="C114" s="104"/>
      <c r="D114" s="59"/>
      <c r="E114" s="27"/>
      <c r="F114" s="27"/>
      <c r="K114" s="27"/>
    </row>
    <row r="115" spans="1:11" s="33" customFormat="1" ht="21" customHeight="1">
      <c r="A115" s="27"/>
      <c r="B115" s="104"/>
      <c r="C115" s="104"/>
      <c r="D115" s="59"/>
      <c r="E115" s="27"/>
      <c r="F115" s="27"/>
      <c r="K115" s="27"/>
    </row>
    <row r="116" spans="1:11" s="33" customFormat="1" ht="21" customHeight="1">
      <c r="A116" s="27"/>
      <c r="B116" s="104"/>
      <c r="C116" s="104"/>
      <c r="D116" s="59"/>
      <c r="E116" s="27"/>
      <c r="F116" s="27"/>
      <c r="K116" s="27"/>
    </row>
    <row r="117" spans="1:11" s="33" customFormat="1" ht="21" customHeight="1">
      <c r="A117" s="27"/>
      <c r="B117" s="104"/>
      <c r="C117" s="104"/>
      <c r="D117" s="59"/>
      <c r="E117" s="27"/>
      <c r="F117" s="27"/>
      <c r="K117" s="27"/>
    </row>
    <row r="118" spans="1:11" s="33" customFormat="1" ht="21" customHeight="1">
      <c r="A118" s="27"/>
      <c r="B118" s="104"/>
      <c r="C118" s="104"/>
      <c r="D118" s="59"/>
      <c r="E118" s="27"/>
      <c r="F118" s="27"/>
      <c r="K118" s="27"/>
    </row>
    <row r="119" spans="1:11" s="33" customFormat="1" ht="21" customHeight="1">
      <c r="A119" s="27"/>
      <c r="B119" s="104"/>
      <c r="C119" s="104"/>
      <c r="D119" s="59"/>
      <c r="E119" s="27"/>
      <c r="F119" s="27"/>
      <c r="K119" s="27"/>
    </row>
    <row r="120" spans="1:11" s="33" customFormat="1" ht="21" customHeight="1">
      <c r="A120" s="27"/>
      <c r="B120" s="104"/>
      <c r="C120" s="104"/>
      <c r="D120" s="59"/>
      <c r="E120" s="27"/>
      <c r="F120" s="27"/>
      <c r="K120" s="27"/>
    </row>
    <row r="121" spans="1:11" s="33" customFormat="1" ht="21" customHeight="1">
      <c r="A121" s="27"/>
      <c r="B121" s="104"/>
      <c r="C121" s="104"/>
      <c r="D121" s="59"/>
      <c r="E121" s="26"/>
      <c r="F121" s="27"/>
      <c r="K121" s="27"/>
    </row>
    <row r="122" spans="1:11" s="33" customFormat="1" ht="21" customHeight="1">
      <c r="A122" s="27"/>
      <c r="B122" s="104"/>
      <c r="C122" s="104"/>
      <c r="D122" s="59"/>
      <c r="E122" s="26"/>
      <c r="F122" s="27"/>
      <c r="K122" s="27"/>
    </row>
    <row r="123" spans="1:11" s="33" customFormat="1" ht="21" customHeight="1">
      <c r="A123" s="27"/>
      <c r="B123" s="104"/>
      <c r="C123" s="104"/>
      <c r="D123" s="59"/>
      <c r="E123" s="27"/>
      <c r="F123" s="27"/>
      <c r="K123" s="27"/>
    </row>
    <row r="124" spans="1:11" s="33" customFormat="1" ht="21" customHeight="1">
      <c r="A124" s="27"/>
      <c r="B124" s="104"/>
      <c r="C124" s="104"/>
      <c r="D124" s="59"/>
      <c r="E124" s="27"/>
      <c r="F124" s="27"/>
      <c r="K124" s="27"/>
    </row>
    <row r="125" spans="1:11" s="33" customFormat="1" ht="21" customHeight="1">
      <c r="A125" s="27"/>
      <c r="B125" s="104"/>
      <c r="C125" s="104"/>
      <c r="D125" s="59"/>
      <c r="E125" s="27"/>
      <c r="F125" s="27"/>
      <c r="K125" s="27"/>
    </row>
    <row r="126" spans="1:11" s="33" customFormat="1" ht="21" customHeight="1">
      <c r="A126" s="27"/>
      <c r="B126" s="104"/>
      <c r="C126" s="104"/>
      <c r="D126" s="59"/>
      <c r="E126" s="27"/>
      <c r="F126" s="27"/>
      <c r="K126" s="27"/>
    </row>
    <row r="127" spans="1:11" s="33" customFormat="1" ht="21" customHeight="1">
      <c r="A127" s="27"/>
      <c r="B127" s="104"/>
      <c r="C127" s="104"/>
      <c r="D127" s="59"/>
      <c r="E127" s="27"/>
      <c r="F127" s="27"/>
      <c r="K127" s="27"/>
    </row>
    <row r="128" spans="1:11" s="33" customFormat="1" ht="21" customHeight="1">
      <c r="A128" s="27"/>
      <c r="B128" s="104"/>
      <c r="C128" s="104"/>
      <c r="D128" s="59"/>
      <c r="E128" s="27"/>
      <c r="F128" s="27"/>
      <c r="K128" s="27"/>
    </row>
    <row r="129" spans="1:11" s="33" customFormat="1" ht="21" customHeight="1">
      <c r="A129" s="27"/>
      <c r="B129" s="104"/>
      <c r="C129" s="104"/>
      <c r="D129" s="59"/>
      <c r="E129" s="27"/>
      <c r="F129" s="27"/>
      <c r="K129" s="27"/>
    </row>
    <row r="131" spans="1:11" ht="21" customHeight="1">
      <c r="A131" s="25"/>
      <c r="B131" s="32"/>
      <c r="C131" s="32"/>
      <c r="D131" s="28"/>
      <c r="E131" s="17"/>
      <c r="F131" s="17"/>
      <c r="J131" s="34"/>
    </row>
    <row r="132" spans="1:11" ht="21" customHeight="1">
      <c r="B132" s="32"/>
      <c r="C132" s="32"/>
      <c r="E132" s="17"/>
      <c r="F132" s="17"/>
      <c r="G132" s="2"/>
      <c r="I132" s="2"/>
      <c r="J132" s="32"/>
    </row>
    <row r="133" spans="1:11" ht="21" customHeight="1">
      <c r="G133" s="33"/>
    </row>
    <row r="134" spans="1:11" ht="21" customHeight="1">
      <c r="A134" s="3"/>
      <c r="D134" s="34"/>
      <c r="E134" s="3"/>
      <c r="F134" s="3"/>
    </row>
    <row r="135" spans="1:11" ht="21" customHeight="1">
      <c r="A135" s="3"/>
      <c r="D135" s="34"/>
      <c r="E135" s="3"/>
      <c r="F135" s="3"/>
    </row>
    <row r="136" spans="1:11" ht="21" customHeight="1"/>
    <row r="137" spans="1:11" ht="21" customHeight="1">
      <c r="A137" s="3"/>
      <c r="D137" s="34"/>
      <c r="E137" s="3"/>
      <c r="F137" s="3"/>
      <c r="G137" s="29"/>
    </row>
  </sheetData>
  <mergeCells count="1">
    <mergeCell ref="A1:D1"/>
  </mergeCells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041F6-8E34-B642-A289-3A042C807238}">
  <dimension ref="A1"/>
  <sheetViews>
    <sheetView workbookViewId="0">
      <selection activeCell="K25" sqref="K25"/>
    </sheetView>
  </sheetViews>
  <sheetFormatPr baseColWidth="10" defaultRowHeight="16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632E61F20A684FA346A71C92841F88" ma:contentTypeVersion="13" ma:contentTypeDescription="Crée un document." ma:contentTypeScope="" ma:versionID="c2a37f1cee214bbc27420992c61d5a21">
  <xsd:schema xmlns:xsd="http://www.w3.org/2001/XMLSchema" xmlns:xs="http://www.w3.org/2001/XMLSchema" xmlns:p="http://schemas.microsoft.com/office/2006/metadata/properties" xmlns:ns2="76489d24-440e-489a-8fc1-68d6142e35ec" xmlns:ns3="1ddbbe26-332e-4115-b1c0-e4f7633b1451" targetNamespace="http://schemas.microsoft.com/office/2006/metadata/properties" ma:root="true" ma:fieldsID="f3c8148707c9505c8043ee0a0592ab89" ns2:_="" ns3:_="">
    <xsd:import namespace="76489d24-440e-489a-8fc1-68d6142e35ec"/>
    <xsd:import namespace="1ddbbe26-332e-4115-b1c0-e4f7633b14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489d24-440e-489a-8fc1-68d6142e35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35cf7458-f643-4643-8e25-d2f45fafad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dbbe26-332e-4115-b1c0-e4f7633b1451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dde8d79-65e4-4a32-a0c4-337390739731}" ma:internalName="TaxCatchAll" ma:showField="CatchAllData" ma:web="1ddbbe26-332e-4115-b1c0-e4f7633b14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dbbe26-332e-4115-b1c0-e4f7633b1451" xsi:nil="true"/>
    <lcf76f155ced4ddcb4097134ff3c332f xmlns="76489d24-440e-489a-8fc1-68d6142e35e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03F54C5-43A1-453F-BEFA-0ED00EC9F6F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D12B70-6E5C-4878-A304-AADDD67F91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489d24-440e-489a-8fc1-68d6142e35ec"/>
    <ds:schemaRef ds:uri="1ddbbe26-332e-4115-b1c0-e4f7633b14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B4D4AC-28DD-4E8B-9ABA-8C02DD51116D}">
  <ds:schemaRefs>
    <ds:schemaRef ds:uri="http://purl.org/dc/terms/"/>
    <ds:schemaRef ds:uri="http://schemas.microsoft.com/office/2006/documentManagement/types"/>
    <ds:schemaRef ds:uri="1ddbbe26-332e-4115-b1c0-e4f7633b1451"/>
    <ds:schemaRef ds:uri="http://schemas.openxmlformats.org/package/2006/metadata/core-properties"/>
    <ds:schemaRef ds:uri="76489d24-440e-489a-8fc1-68d6142e35ec"/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aafaab04-5001-4ff1-9777-07f9c6f4fb6b}" enabled="1" method="Standard" siteId="{b5f16c28-1cde-4b7e-8f6a-e9fdafad60b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1</vt:i4>
      </vt:variant>
    </vt:vector>
  </HeadingPairs>
  <TitlesOfParts>
    <vt:vector size="6" baseType="lpstr">
      <vt:lpstr>Séminaires FARP</vt:lpstr>
      <vt:lpstr>Conférences FARP</vt:lpstr>
      <vt:lpstr>Modules FARP FEA</vt:lpstr>
      <vt:lpstr>Supervision FARP</vt:lpstr>
      <vt:lpstr>Autres instituts</vt:lpstr>
      <vt:lpstr>'Séminaires FARP'!Zone_d_impression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responsable</cp:lastModifiedBy>
  <dcterms:created xsi:type="dcterms:W3CDTF">2022-09-12T15:45:05Z</dcterms:created>
  <dcterms:modified xsi:type="dcterms:W3CDTF">2026-06-29T16:42:21Z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0x01010036632E61F20A684FA346A71C92841F88</vt:lpwstr>
  </property>
  <property fmtid="{D5CDD505-2E9C-101B-9397-08002B2CF9AE}" pid="3" name="MediaServiceImageTags">
    <vt:lpwstr/>
  </property>
  <property fmtid="{D5CDD505-2E9C-101B-9397-08002B2CF9AE}" pid="4" name="Order">
    <vt:r8>2764400</vt:r8>
  </property>
</Properties>
</file>